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PLOCHA\Odpady - osvěta\"/>
    </mc:Choice>
  </mc:AlternateContent>
  <xr:revisionPtr revIDLastSave="0" documentId="13_ncr:1_{B69CE0EE-90EC-4636-93D4-444AB61A78B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office.lasakovi.com" sheetId="4" r:id="rId1"/>
  </sheets>
  <calcPr calcId="191029"/>
</workbook>
</file>

<file path=xl/calcChain.xml><?xml version="1.0" encoding="utf-8"?>
<calcChain xmlns="http://schemas.openxmlformats.org/spreadsheetml/2006/main">
  <c r="B46" i="4" l="1"/>
  <c r="B42" i="4"/>
  <c r="B38" i="4"/>
  <c r="B34" i="4"/>
  <c r="B30" i="4"/>
  <c r="B26" i="4"/>
  <c r="B22" i="4"/>
  <c r="B18" i="4"/>
  <c r="B14" i="4"/>
  <c r="B10" i="4"/>
  <c r="B6" i="4"/>
  <c r="B2" i="4"/>
  <c r="B1" i="4"/>
  <c r="D47" i="4" s="1"/>
  <c r="AB27" i="4" l="1"/>
  <c r="L27" i="4"/>
  <c r="AA31" i="4"/>
  <c r="K31" i="4"/>
  <c r="Y35" i="4"/>
  <c r="I35" i="4"/>
  <c r="X39" i="4"/>
  <c r="H39" i="4"/>
  <c r="V43" i="4"/>
  <c r="F43" i="4"/>
  <c r="U47" i="4"/>
  <c r="M47" i="4"/>
  <c r="C27" i="4"/>
  <c r="R27" i="4"/>
  <c r="AG31" i="4"/>
  <c r="Q31" i="4"/>
  <c r="AE35" i="4"/>
  <c r="O35" i="4"/>
  <c r="AD39" i="4"/>
  <c r="N39" i="4"/>
  <c r="T43" i="4"/>
  <c r="AF27" i="4"/>
  <c r="X27" i="4"/>
  <c r="P27" i="4"/>
  <c r="H27" i="4"/>
  <c r="AE31" i="4"/>
  <c r="W31" i="4"/>
  <c r="O31" i="4"/>
  <c r="G31" i="4"/>
  <c r="AC35" i="4"/>
  <c r="U35" i="4"/>
  <c r="M35" i="4"/>
  <c r="E35" i="4"/>
  <c r="AB39" i="4"/>
  <c r="T39" i="4"/>
  <c r="L39" i="4"/>
  <c r="D39" i="4"/>
  <c r="Z43" i="4"/>
  <c r="R43" i="4"/>
  <c r="J43" i="4"/>
  <c r="AG47" i="4"/>
  <c r="Y47" i="4"/>
  <c r="Q47" i="4"/>
  <c r="I47" i="4"/>
  <c r="T27" i="4"/>
  <c r="D27" i="4"/>
  <c r="S31" i="4"/>
  <c r="C35" i="4"/>
  <c r="Q35" i="4"/>
  <c r="AF39" i="4"/>
  <c r="P39" i="4"/>
  <c r="AD43" i="4"/>
  <c r="N43" i="4"/>
  <c r="AC47" i="4"/>
  <c r="E47" i="4"/>
  <c r="Z27" i="4"/>
  <c r="J27" i="4"/>
  <c r="Y31" i="4"/>
  <c r="I31" i="4"/>
  <c r="W35" i="4"/>
  <c r="G35" i="4"/>
  <c r="V39" i="4"/>
  <c r="F39" i="4"/>
  <c r="AB43" i="4"/>
  <c r="L43" i="4"/>
  <c r="D43" i="4"/>
  <c r="AA47" i="4"/>
  <c r="S47" i="4"/>
  <c r="K47" i="4"/>
  <c r="AD27" i="4"/>
  <c r="V27" i="4"/>
  <c r="N27" i="4"/>
  <c r="F27" i="4"/>
  <c r="AC31" i="4"/>
  <c r="U31" i="4"/>
  <c r="M31" i="4"/>
  <c r="E31" i="4"/>
  <c r="AA35" i="4"/>
  <c r="S35" i="4"/>
  <c r="K35" i="4"/>
  <c r="C39" i="4"/>
  <c r="Z39" i="4"/>
  <c r="R39" i="4"/>
  <c r="J39" i="4"/>
  <c r="AF43" i="4"/>
  <c r="X43" i="4"/>
  <c r="P43" i="4"/>
  <c r="H43" i="4"/>
  <c r="AE47" i="4"/>
  <c r="W47" i="4"/>
  <c r="O47" i="4"/>
  <c r="G47" i="4"/>
  <c r="AG27" i="4"/>
  <c r="AC27" i="4"/>
  <c r="Y27" i="4"/>
  <c r="U27" i="4"/>
  <c r="Q27" i="4"/>
  <c r="M27" i="4"/>
  <c r="I27" i="4"/>
  <c r="E27" i="4"/>
  <c r="AF31" i="4"/>
  <c r="AB31" i="4"/>
  <c r="X31" i="4"/>
  <c r="T31" i="4"/>
  <c r="P31" i="4"/>
  <c r="L31" i="4"/>
  <c r="H31" i="4"/>
  <c r="D31" i="4"/>
  <c r="AD35" i="4"/>
  <c r="Z35" i="4"/>
  <c r="V35" i="4"/>
  <c r="R35" i="4"/>
  <c r="N35" i="4"/>
  <c r="J35" i="4"/>
  <c r="F35" i="4"/>
  <c r="AG39" i="4"/>
  <c r="AC39" i="4"/>
  <c r="Y39" i="4"/>
  <c r="U39" i="4"/>
  <c r="Q39" i="4"/>
  <c r="M39" i="4"/>
  <c r="I39" i="4"/>
  <c r="E39" i="4"/>
  <c r="AE43" i="4"/>
  <c r="AA43" i="4"/>
  <c r="W43" i="4"/>
  <c r="S43" i="4"/>
  <c r="O43" i="4"/>
  <c r="K43" i="4"/>
  <c r="G43" i="4"/>
  <c r="C47" i="4"/>
  <c r="AD47" i="4"/>
  <c r="Z47" i="4"/>
  <c r="V47" i="4"/>
  <c r="R47" i="4"/>
  <c r="N47" i="4"/>
  <c r="J47" i="4"/>
  <c r="F47" i="4"/>
  <c r="AE27" i="4"/>
  <c r="AA27" i="4"/>
  <c r="W27" i="4"/>
  <c r="S27" i="4"/>
  <c r="O27" i="4"/>
  <c r="K27" i="4"/>
  <c r="G27" i="4"/>
  <c r="C31" i="4"/>
  <c r="AD31" i="4"/>
  <c r="Z31" i="4"/>
  <c r="V31" i="4"/>
  <c r="R31" i="4"/>
  <c r="N31" i="4"/>
  <c r="J31" i="4"/>
  <c r="F31" i="4"/>
  <c r="AF35" i="4"/>
  <c r="AB35" i="4"/>
  <c r="X35" i="4"/>
  <c r="T35" i="4"/>
  <c r="P35" i="4"/>
  <c r="L35" i="4"/>
  <c r="H35" i="4"/>
  <c r="D35" i="4"/>
  <c r="AE39" i="4"/>
  <c r="AA39" i="4"/>
  <c r="W39" i="4"/>
  <c r="S39" i="4"/>
  <c r="O39" i="4"/>
  <c r="K39" i="4"/>
  <c r="G39" i="4"/>
  <c r="C43" i="4"/>
  <c r="AC43" i="4"/>
  <c r="Y43" i="4"/>
  <c r="U43" i="4"/>
  <c r="Q43" i="4"/>
  <c r="M43" i="4"/>
  <c r="I43" i="4"/>
  <c r="E43" i="4"/>
  <c r="AF47" i="4"/>
  <c r="AB47" i="4"/>
  <c r="X47" i="4"/>
  <c r="T47" i="4"/>
  <c r="P47" i="4"/>
  <c r="L47" i="4"/>
  <c r="H47" i="4"/>
  <c r="J15" i="4"/>
  <c r="H19" i="4"/>
  <c r="C23" i="4"/>
  <c r="Q23" i="4"/>
  <c r="U15" i="4"/>
  <c r="S19" i="4"/>
  <c r="AD23" i="4"/>
  <c r="N23" i="4"/>
  <c r="AC15" i="4"/>
  <c r="M15" i="4"/>
  <c r="AA19" i="4"/>
  <c r="K19" i="4"/>
  <c r="Z23" i="4"/>
  <c r="R23" i="4"/>
  <c r="J23" i="4"/>
  <c r="Z15" i="4"/>
  <c r="X19" i="4"/>
  <c r="Y23" i="4"/>
  <c r="I23" i="4"/>
  <c r="U11" i="4"/>
  <c r="E15" i="4"/>
  <c r="V23" i="4"/>
  <c r="F23" i="4"/>
  <c r="F11" i="4"/>
  <c r="R15" i="4"/>
  <c r="AF19" i="4"/>
  <c r="P19" i="4"/>
  <c r="AC23" i="4"/>
  <c r="U23" i="4"/>
  <c r="M23" i="4"/>
  <c r="E23" i="4"/>
  <c r="C15" i="4"/>
  <c r="Y15" i="4"/>
  <c r="Q15" i="4"/>
  <c r="I15" i="4"/>
  <c r="AE19" i="4"/>
  <c r="W19" i="4"/>
  <c r="O19" i="4"/>
  <c r="G19" i="4"/>
  <c r="AF23" i="4"/>
  <c r="AB23" i="4"/>
  <c r="X23" i="4"/>
  <c r="T23" i="4"/>
  <c r="P23" i="4"/>
  <c r="L23" i="4"/>
  <c r="H23" i="4"/>
  <c r="D23" i="4"/>
  <c r="AB11" i="4"/>
  <c r="AD15" i="4"/>
  <c r="V15" i="4"/>
  <c r="N15" i="4"/>
  <c r="F15" i="4"/>
  <c r="AB19" i="4"/>
  <c r="T19" i="4"/>
  <c r="L19" i="4"/>
  <c r="D19" i="4"/>
  <c r="C19" i="4"/>
  <c r="AE23" i="4"/>
  <c r="AA23" i="4"/>
  <c r="W23" i="4"/>
  <c r="S23" i="4"/>
  <c r="O23" i="4"/>
  <c r="K23" i="4"/>
  <c r="G23" i="4"/>
  <c r="Q11" i="4"/>
  <c r="AF15" i="4"/>
  <c r="AB15" i="4"/>
  <c r="X15" i="4"/>
  <c r="T15" i="4"/>
  <c r="P15" i="4"/>
  <c r="L15" i="4"/>
  <c r="H15" i="4"/>
  <c r="D15" i="4"/>
  <c r="AD19" i="4"/>
  <c r="Z19" i="4"/>
  <c r="V19" i="4"/>
  <c r="R19" i="4"/>
  <c r="N19" i="4"/>
  <c r="J19" i="4"/>
  <c r="F19" i="4"/>
  <c r="AF11" i="4"/>
  <c r="J11" i="4"/>
  <c r="AE15" i="4"/>
  <c r="AA15" i="4"/>
  <c r="W15" i="4"/>
  <c r="S15" i="4"/>
  <c r="O15" i="4"/>
  <c r="K15" i="4"/>
  <c r="G15" i="4"/>
  <c r="AG19" i="4"/>
  <c r="AC19" i="4"/>
  <c r="Y19" i="4"/>
  <c r="U19" i="4"/>
  <c r="Q19" i="4"/>
  <c r="M19" i="4"/>
  <c r="I19" i="4"/>
  <c r="E19" i="4"/>
  <c r="AG11" i="4"/>
  <c r="V11" i="4"/>
  <c r="L11" i="4"/>
  <c r="Z11" i="4"/>
  <c r="P11" i="4"/>
  <c r="E11" i="4"/>
  <c r="C11" i="4"/>
  <c r="AC11" i="4"/>
  <c r="X11" i="4"/>
  <c r="R11" i="4"/>
  <c r="M11" i="4"/>
  <c r="H11" i="4"/>
  <c r="AD11" i="4"/>
  <c r="Y11" i="4"/>
  <c r="T11" i="4"/>
  <c r="N11" i="4"/>
  <c r="I11" i="4"/>
  <c r="D11" i="4"/>
  <c r="AE11" i="4"/>
  <c r="AA11" i="4"/>
  <c r="W11" i="4"/>
  <c r="S11" i="4"/>
  <c r="O11" i="4"/>
  <c r="K11" i="4"/>
  <c r="G11" i="4"/>
  <c r="J7" i="4"/>
  <c r="I7" i="4"/>
  <c r="AF3" i="4"/>
  <c r="Z3" i="4"/>
  <c r="U3" i="4"/>
  <c r="P3" i="4"/>
  <c r="J3" i="4"/>
  <c r="E3" i="4"/>
  <c r="AB7" i="4"/>
  <c r="V7" i="4"/>
  <c r="Q7" i="4"/>
  <c r="L7" i="4"/>
  <c r="F7" i="4"/>
  <c r="AD3" i="4"/>
  <c r="Y3" i="4"/>
  <c r="T3" i="4"/>
  <c r="N3" i="4"/>
  <c r="I3" i="4"/>
  <c r="D3" i="4"/>
  <c r="Z7" i="4"/>
  <c r="U7" i="4"/>
  <c r="P7" i="4"/>
  <c r="E7" i="4"/>
  <c r="C3" i="4"/>
  <c r="AC3" i="4"/>
  <c r="X3" i="4"/>
  <c r="R3" i="4"/>
  <c r="M3" i="4"/>
  <c r="H3" i="4"/>
  <c r="AD7" i="4"/>
  <c r="Y7" i="4"/>
  <c r="T7" i="4"/>
  <c r="N7" i="4"/>
  <c r="D7" i="4"/>
  <c r="AG3" i="4"/>
  <c r="AB3" i="4"/>
  <c r="V3" i="4"/>
  <c r="Q3" i="4"/>
  <c r="L3" i="4"/>
  <c r="F3" i="4"/>
  <c r="AC7" i="4"/>
  <c r="X7" i="4"/>
  <c r="R7" i="4"/>
  <c r="M7" i="4"/>
  <c r="H7" i="4"/>
  <c r="AE7" i="4"/>
  <c r="AE3" i="4"/>
  <c r="AA3" i="4"/>
  <c r="W3" i="4"/>
  <c r="S3" i="4"/>
  <c r="O3" i="4"/>
  <c r="K3" i="4"/>
  <c r="G3" i="4"/>
  <c r="C7" i="4"/>
  <c r="AA7" i="4"/>
  <c r="W7" i="4"/>
  <c r="S7" i="4"/>
  <c r="O7" i="4"/>
  <c r="K7" i="4"/>
  <c r="G7" i="4"/>
  <c r="T10" i="4"/>
  <c r="V14" i="4"/>
  <c r="P18" i="4"/>
  <c r="P2" i="4"/>
  <c r="I6" i="4"/>
  <c r="AC26" i="4"/>
  <c r="Z30" i="4"/>
  <c r="X34" i="4"/>
  <c r="T38" i="4"/>
  <c r="T42" i="4"/>
  <c r="C10" i="4"/>
  <c r="AB10" i="4"/>
  <c r="AD14" i="4"/>
  <c r="X18" i="4"/>
  <c r="X2" i="4"/>
  <c r="Q6" i="4"/>
  <c r="J22" i="4"/>
  <c r="E26" i="4"/>
  <c r="AG30" i="4"/>
  <c r="AF34" i="4"/>
  <c r="AB38" i="4"/>
  <c r="AB42" i="4"/>
  <c r="D10" i="4"/>
  <c r="F14" i="4"/>
  <c r="AF18" i="4"/>
  <c r="AF2" i="4"/>
  <c r="Y6" i="4"/>
  <c r="R22" i="4"/>
  <c r="M26" i="4"/>
  <c r="J30" i="4"/>
  <c r="H34" i="4"/>
  <c r="D38" i="4"/>
  <c r="D42" i="4"/>
  <c r="AD46" i="4"/>
  <c r="L10" i="4"/>
  <c r="N14" i="4"/>
  <c r="H18" i="4"/>
  <c r="H2" i="4"/>
  <c r="Z22" i="4"/>
  <c r="U26" i="4"/>
  <c r="R30" i="4"/>
  <c r="P34" i="4"/>
  <c r="L38" i="4"/>
  <c r="L42" i="4"/>
  <c r="V46" i="4"/>
  <c r="N46" i="4"/>
  <c r="F46" i="4"/>
  <c r="V10" i="4"/>
  <c r="F10" i="4"/>
  <c r="X14" i="4"/>
  <c r="H14" i="4"/>
  <c r="J18" i="4"/>
  <c r="Z2" i="4"/>
  <c r="J2" i="4"/>
  <c r="K6" i="4"/>
  <c r="T22" i="4"/>
  <c r="L22" i="4"/>
  <c r="D22" i="4"/>
  <c r="AE26" i="4"/>
  <c r="W26" i="4"/>
  <c r="O26" i="4"/>
  <c r="G26" i="4"/>
  <c r="AB30" i="4"/>
  <c r="T30" i="4"/>
  <c r="L30" i="4"/>
  <c r="D30" i="4"/>
  <c r="Z34" i="4"/>
  <c r="R34" i="4"/>
  <c r="J34" i="4"/>
  <c r="AD38" i="4"/>
  <c r="V38" i="4"/>
  <c r="N38" i="4"/>
  <c r="F38" i="4"/>
  <c r="AD42" i="4"/>
  <c r="V42" i="4"/>
  <c r="N42" i="4"/>
  <c r="F42" i="4"/>
  <c r="AF46" i="4"/>
  <c r="X46" i="4"/>
  <c r="P46" i="4"/>
  <c r="C6" i="4"/>
  <c r="X10" i="4"/>
  <c r="P10" i="4"/>
  <c r="H10" i="4"/>
  <c r="AG10" i="4"/>
  <c r="Z14" i="4"/>
  <c r="R14" i="4"/>
  <c r="J14" i="4"/>
  <c r="AB18" i="4"/>
  <c r="T18" i="4"/>
  <c r="L18" i="4"/>
  <c r="D18" i="4"/>
  <c r="AB2" i="4"/>
  <c r="T2" i="4"/>
  <c r="L2" i="4"/>
  <c r="D2" i="4"/>
  <c r="AC6" i="4"/>
  <c r="U6" i="4"/>
  <c r="M6" i="4"/>
  <c r="E6" i="4"/>
  <c r="AD22" i="4"/>
  <c r="V22" i="4"/>
  <c r="N22" i="4"/>
  <c r="F22" i="4"/>
  <c r="Y26" i="4"/>
  <c r="Q26" i="4"/>
  <c r="I26" i="4"/>
  <c r="AD30" i="4"/>
  <c r="V30" i="4"/>
  <c r="N30" i="4"/>
  <c r="F30" i="4"/>
  <c r="AB34" i="4"/>
  <c r="T34" i="4"/>
  <c r="D34" i="4"/>
  <c r="AF38" i="4"/>
  <c r="X38" i="4"/>
  <c r="P38" i="4"/>
  <c r="H38" i="4"/>
  <c r="AF42" i="4"/>
  <c r="X42" i="4"/>
  <c r="P42" i="4"/>
  <c r="H42" i="4"/>
  <c r="Z46" i="4"/>
  <c r="R46" i="4"/>
  <c r="J46" i="4"/>
  <c r="AG46" i="4"/>
  <c r="AD10" i="4"/>
  <c r="N10" i="4"/>
  <c r="AF14" i="4"/>
  <c r="P14" i="4"/>
  <c r="Z18" i="4"/>
  <c r="R18" i="4"/>
  <c r="AG18" i="4"/>
  <c r="R2" i="4"/>
  <c r="AA6" i="4"/>
  <c r="S6" i="4"/>
  <c r="AB22" i="4"/>
  <c r="H46" i="4"/>
  <c r="Z10" i="4"/>
  <c r="R10" i="4"/>
  <c r="J10" i="4"/>
  <c r="AF10" i="4"/>
  <c r="AB14" i="4"/>
  <c r="T14" i="4"/>
  <c r="L14" i="4"/>
  <c r="D14" i="4"/>
  <c r="AD18" i="4"/>
  <c r="V18" i="4"/>
  <c r="N18" i="4"/>
  <c r="F18" i="4"/>
  <c r="AD2" i="4"/>
  <c r="V2" i="4"/>
  <c r="N2" i="4"/>
  <c r="F2" i="4"/>
  <c r="W6" i="4"/>
  <c r="O6" i="4"/>
  <c r="G6" i="4"/>
  <c r="AF22" i="4"/>
  <c r="X22" i="4"/>
  <c r="P22" i="4"/>
  <c r="H22" i="4"/>
  <c r="AA26" i="4"/>
  <c r="S26" i="4"/>
  <c r="K26" i="4"/>
  <c r="AF26" i="4"/>
  <c r="AF30" i="4"/>
  <c r="X30" i="4"/>
  <c r="P30" i="4"/>
  <c r="H30" i="4"/>
  <c r="AD34" i="4"/>
  <c r="V34" i="4"/>
  <c r="N34" i="4"/>
  <c r="F34" i="4"/>
  <c r="Z38" i="4"/>
  <c r="R38" i="4"/>
  <c r="J38" i="4"/>
  <c r="AG38" i="4"/>
  <c r="Z42" i="4"/>
  <c r="R42" i="4"/>
  <c r="J42" i="4"/>
  <c r="AB46" i="4"/>
  <c r="T46" i="4"/>
  <c r="L46" i="4"/>
  <c r="D46" i="4"/>
  <c r="C2" i="4"/>
  <c r="AE10" i="4"/>
  <c r="AA10" i="4"/>
  <c r="W10" i="4"/>
  <c r="S10" i="4"/>
  <c r="O10" i="4"/>
  <c r="K10" i="4"/>
  <c r="G10" i="4"/>
  <c r="C14" i="4"/>
  <c r="AC14" i="4"/>
  <c r="Y14" i="4"/>
  <c r="U14" i="4"/>
  <c r="Q14" i="4"/>
  <c r="M14" i="4"/>
  <c r="I14" i="4"/>
  <c r="E14" i="4"/>
  <c r="C18" i="4"/>
  <c r="AE18" i="4"/>
  <c r="AA18" i="4"/>
  <c r="W18" i="4"/>
  <c r="S18" i="4"/>
  <c r="O18" i="4"/>
  <c r="K18" i="4"/>
  <c r="G18" i="4"/>
  <c r="AE2" i="4"/>
  <c r="AA2" i="4"/>
  <c r="W2" i="4"/>
  <c r="S2" i="4"/>
  <c r="O2" i="4"/>
  <c r="K2" i="4"/>
  <c r="G2" i="4"/>
  <c r="AB6" i="4"/>
  <c r="X6" i="4"/>
  <c r="T6" i="4"/>
  <c r="P6" i="4"/>
  <c r="L6" i="4"/>
  <c r="H6" i="4"/>
  <c r="D6" i="4"/>
  <c r="C22" i="4"/>
  <c r="AC22" i="4"/>
  <c r="Y22" i="4"/>
  <c r="U22" i="4"/>
  <c r="Q22" i="4"/>
  <c r="M22" i="4"/>
  <c r="I22" i="4"/>
  <c r="E22" i="4"/>
  <c r="C26" i="4"/>
  <c r="AB26" i="4"/>
  <c r="X26" i="4"/>
  <c r="T26" i="4"/>
  <c r="P26" i="4"/>
  <c r="L26" i="4"/>
  <c r="H26" i="4"/>
  <c r="D26" i="4"/>
  <c r="AC30" i="4"/>
  <c r="Y30" i="4"/>
  <c r="U30" i="4"/>
  <c r="Q30" i="4"/>
  <c r="M30" i="4"/>
  <c r="I30" i="4"/>
  <c r="E30" i="4"/>
  <c r="C34" i="4"/>
  <c r="AE34" i="4"/>
  <c r="AA34" i="4"/>
  <c r="W34" i="4"/>
  <c r="S34" i="4"/>
  <c r="O34" i="4"/>
  <c r="K34" i="4"/>
  <c r="G34" i="4"/>
  <c r="C38" i="4"/>
  <c r="AE38" i="4"/>
  <c r="AA38" i="4"/>
  <c r="W38" i="4"/>
  <c r="S38" i="4"/>
  <c r="O38" i="4"/>
  <c r="K38" i="4"/>
  <c r="G38" i="4"/>
  <c r="C46" i="4"/>
  <c r="AE42" i="4"/>
  <c r="AA42" i="4"/>
  <c r="W42" i="4"/>
  <c r="S42" i="4"/>
  <c r="O42" i="4"/>
  <c r="K42" i="4"/>
  <c r="G42" i="4"/>
  <c r="AC46" i="4"/>
  <c r="Y46" i="4"/>
  <c r="U46" i="4"/>
  <c r="Q46" i="4"/>
  <c r="M46" i="4"/>
  <c r="I46" i="4"/>
  <c r="E46" i="4"/>
  <c r="AE6" i="4"/>
  <c r="AC10" i="4"/>
  <c r="Y10" i="4"/>
  <c r="U10" i="4"/>
  <c r="Q10" i="4"/>
  <c r="M10" i="4"/>
  <c r="I10" i="4"/>
  <c r="E10" i="4"/>
  <c r="AE14" i="4"/>
  <c r="AA14" i="4"/>
  <c r="W14" i="4"/>
  <c r="S14" i="4"/>
  <c r="O14" i="4"/>
  <c r="K14" i="4"/>
  <c r="G14" i="4"/>
  <c r="AC18" i="4"/>
  <c r="Y18" i="4"/>
  <c r="U18" i="4"/>
  <c r="Q18" i="4"/>
  <c r="M18" i="4"/>
  <c r="I18" i="4"/>
  <c r="E18" i="4"/>
  <c r="AG2" i="4"/>
  <c r="AC2" i="4"/>
  <c r="Y2" i="4"/>
  <c r="U2" i="4"/>
  <c r="Q2" i="4"/>
  <c r="M2" i="4"/>
  <c r="I2" i="4"/>
  <c r="E2" i="4"/>
  <c r="AD6" i="4"/>
  <c r="Z6" i="4"/>
  <c r="V6" i="4"/>
  <c r="R6" i="4"/>
  <c r="N6" i="4"/>
  <c r="J6" i="4"/>
  <c r="F6" i="4"/>
  <c r="AE22" i="4"/>
  <c r="AA22" i="4"/>
  <c r="W22" i="4"/>
  <c r="S22" i="4"/>
  <c r="O22" i="4"/>
  <c r="K22" i="4"/>
  <c r="G22" i="4"/>
  <c r="AD26" i="4"/>
  <c r="Z26" i="4"/>
  <c r="V26" i="4"/>
  <c r="R26" i="4"/>
  <c r="N26" i="4"/>
  <c r="J26" i="4"/>
  <c r="F26" i="4"/>
  <c r="AG26" i="4"/>
  <c r="C30" i="4"/>
  <c r="AE30" i="4"/>
  <c r="AA30" i="4"/>
  <c r="W30" i="4"/>
  <c r="S30" i="4"/>
  <c r="O30" i="4"/>
  <c r="K30" i="4"/>
  <c r="G30" i="4"/>
  <c r="AC34" i="4"/>
  <c r="Y34" i="4"/>
  <c r="U34" i="4"/>
  <c r="Q34" i="4"/>
  <c r="M34" i="4"/>
  <c r="I34" i="4"/>
  <c r="E34" i="4"/>
  <c r="AC38" i="4"/>
  <c r="Y38" i="4"/>
  <c r="U38" i="4"/>
  <c r="Q38" i="4"/>
  <c r="M38" i="4"/>
  <c r="I38" i="4"/>
  <c r="E38" i="4"/>
  <c r="C42" i="4"/>
  <c r="AC42" i="4"/>
  <c r="Y42" i="4"/>
  <c r="U42" i="4"/>
  <c r="Q42" i="4"/>
  <c r="M42" i="4"/>
  <c r="I42" i="4"/>
  <c r="E42" i="4"/>
  <c r="AE46" i="4"/>
  <c r="AA46" i="4"/>
  <c r="W46" i="4"/>
  <c r="S46" i="4"/>
  <c r="O46" i="4"/>
  <c r="K46" i="4"/>
  <c r="G46" i="4"/>
</calcChain>
</file>

<file path=xl/sharedStrings.xml><?xml version="1.0" encoding="utf-8"?>
<sst xmlns="http://schemas.openxmlformats.org/spreadsheetml/2006/main" count="37" uniqueCount="24">
  <si>
    <t>Roční kalendář</t>
  </si>
  <si>
    <t>Nastavení</t>
  </si>
  <si>
    <t>Jazyk / Language / Sprache</t>
  </si>
  <si>
    <t>Rok</t>
  </si>
  <si>
    <t>Čeština / Czech /  
Tschechisch</t>
  </si>
  <si>
    <t xml:space="preserve">Angličtina / English / Englisch
</t>
  </si>
  <si>
    <t>Němčina / German / Deutsch</t>
  </si>
  <si>
    <t>Rok / year / Jahr</t>
  </si>
  <si>
    <r>
      <t xml:space="preserve">Barevné nastavení
</t>
    </r>
    <r>
      <rPr>
        <b/>
        <sz val="16"/>
        <color theme="1"/>
        <rFont val="Calibri"/>
        <family val="2"/>
        <charset val="238"/>
        <scheme val="minor"/>
      </rPr>
      <t>color settings
Farbeinstellungen</t>
    </r>
  </si>
  <si>
    <t>modrá / blue / blau</t>
  </si>
  <si>
    <t>zelená / green / grün</t>
  </si>
  <si>
    <t>červená / red / rot</t>
  </si>
  <si>
    <t>žlutá / yellow / gelb</t>
  </si>
  <si>
    <t>hnědá / brown / braun</t>
  </si>
  <si>
    <t>černá / black / schwarz</t>
  </si>
  <si>
    <t>fialová / purple / lila</t>
  </si>
  <si>
    <t>M+14</t>
  </si>
  <si>
    <t>SVOZ ODPADU - MIKULOVICE</t>
  </si>
  <si>
    <t>Směsný komunální odpad</t>
  </si>
  <si>
    <t xml:space="preserve">čtrnáctidenní svoz </t>
  </si>
  <si>
    <t>Směsný komunální odpad-měsíční</t>
  </si>
  <si>
    <t>a čtnáctidenní svoz</t>
  </si>
  <si>
    <t>Plasty</t>
  </si>
  <si>
    <t>BIO odpad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</si>
</sst>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43"/>
      <color theme="3" tint="-0.499984740745262"/>
      <name val="Arial Black"/>
      <family val="2"/>
      <charset val="238"/>
    </font>
    <font>
      <sz val="20"/>
      <color theme="3" tint="-0.499984740745262"/>
      <name val="Arial Black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rgb="FF000000"/>
      <name val="Courier New"/>
      <family val="3"/>
      <charset val="238"/>
    </font>
    <font>
      <sz val="9"/>
      <color rgb="FF000000"/>
      <name val="Verdana"/>
      <family val="2"/>
      <charset val="238"/>
    </font>
    <font>
      <b/>
      <sz val="11"/>
      <color theme="3" tint="-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3" tint="-0.499984740745262"/>
      <name val="Arial Black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sz val="20"/>
      <color rgb="FF006600"/>
      <name val="Arial Black"/>
      <family val="2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165" fontId="4" fillId="0" borderId="3" xfId="0" applyNumberFormat="1" applyFont="1" applyBorder="1" applyAlignment="1">
      <alignment horizontal="right" vertical="top"/>
    </xf>
    <xf numFmtId="0" fontId="5" fillId="0" borderId="0" xfId="0" applyFont="1"/>
    <xf numFmtId="164" fontId="2" fillId="0" borderId="2" xfId="0" applyNumberFormat="1" applyFont="1" applyBorder="1"/>
    <xf numFmtId="0" fontId="6" fillId="0" borderId="0" xfId="0" applyFont="1" applyAlignment="1">
      <alignment vertical="top" textRotation="90"/>
    </xf>
    <xf numFmtId="0" fontId="0" fillId="2" borderId="0" xfId="0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 applyAlignment="1">
      <alignment horizontal="justify" wrapText="1"/>
    </xf>
    <xf numFmtId="14" fontId="0" fillId="2" borderId="0" xfId="0" applyNumberFormat="1" applyFill="1"/>
    <xf numFmtId="0" fontId="7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2" fillId="3" borderId="2" xfId="0" applyNumberFormat="1" applyFont="1" applyFill="1" applyBorder="1"/>
    <xf numFmtId="165" fontId="4" fillId="3" borderId="3" xfId="0" applyNumberFormat="1" applyFont="1" applyFill="1" applyBorder="1" applyAlignment="1">
      <alignment horizontal="right" vertical="top"/>
    </xf>
    <xf numFmtId="0" fontId="3" fillId="3" borderId="1" xfId="0" applyFont="1" applyFill="1" applyBorder="1"/>
    <xf numFmtId="164" fontId="16" fillId="4" borderId="2" xfId="0" applyNumberFormat="1" applyFont="1" applyFill="1" applyBorder="1"/>
    <xf numFmtId="165" fontId="17" fillId="4" borderId="3" xfId="0" applyNumberFormat="1" applyFont="1" applyFill="1" applyBorder="1" applyAlignment="1">
      <alignment horizontal="right" vertical="top"/>
    </xf>
    <xf numFmtId="0" fontId="18" fillId="4" borderId="1" xfId="0" applyFont="1" applyFill="1" applyBorder="1"/>
    <xf numFmtId="0" fontId="19" fillId="4" borderId="1" xfId="0" applyFont="1" applyFill="1" applyBorder="1"/>
    <xf numFmtId="164" fontId="2" fillId="5" borderId="2" xfId="0" applyNumberFormat="1" applyFont="1" applyFill="1" applyBorder="1"/>
    <xf numFmtId="165" fontId="4" fillId="5" borderId="3" xfId="0" applyNumberFormat="1" applyFont="1" applyFill="1" applyBorder="1" applyAlignment="1">
      <alignment horizontal="right" vertical="top"/>
    </xf>
    <xf numFmtId="0" fontId="3" fillId="5" borderId="1" xfId="0" applyFont="1" applyFill="1" applyBorder="1"/>
    <xf numFmtId="164" fontId="2" fillId="6" borderId="2" xfId="0" applyNumberFormat="1" applyFont="1" applyFill="1" applyBorder="1"/>
    <xf numFmtId="165" fontId="4" fillId="6" borderId="3" xfId="0" applyNumberFormat="1" applyFont="1" applyFill="1" applyBorder="1" applyAlignment="1">
      <alignment horizontal="right" vertical="top"/>
    </xf>
    <xf numFmtId="0" fontId="3" fillId="6" borderId="1" xfId="0" applyFont="1" applyFill="1" applyBorder="1"/>
    <xf numFmtId="0" fontId="22" fillId="0" borderId="0" xfId="0" applyFont="1"/>
    <xf numFmtId="0" fontId="17" fillId="4" borderId="0" xfId="0" applyFont="1" applyFill="1"/>
    <xf numFmtId="0" fontId="4" fillId="0" borderId="0" xfId="0" applyFont="1"/>
    <xf numFmtId="0" fontId="4" fillId="6" borderId="0" xfId="0" applyFont="1" applyFill="1"/>
    <xf numFmtId="0" fontId="3" fillId="3" borderId="0" xfId="0" applyFont="1" applyFill="1"/>
    <xf numFmtId="0" fontId="19" fillId="4" borderId="0" xfId="0" applyFont="1" applyFill="1"/>
    <xf numFmtId="0" fontId="6" fillId="0" borderId="0" xfId="0" applyFont="1" applyAlignment="1">
      <alignment horizontal="center" vertical="top" textRotation="90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top" textRotation="90"/>
    </xf>
    <xf numFmtId="0" fontId="20" fillId="0" borderId="0" xfId="0" applyFont="1"/>
  </cellXfs>
  <cellStyles count="2">
    <cellStyle name="Normální" xfId="0" builtinId="0"/>
    <cellStyle name="Normální 2" xfId="1" xr:uid="{00000000-0005-0000-0000-000002000000}"/>
  </cellStyles>
  <dxfs count="266">
    <dxf>
      <font>
        <b/>
        <i val="0"/>
        <color theme="3" tint="-0.499984740745262"/>
      </font>
    </dxf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theme="1" tint="0.14996795556505021"/>
      </font>
    </dxf>
    <dxf>
      <font>
        <b/>
        <i val="0"/>
        <color rgb="FF663300"/>
      </font>
    </dxf>
    <dxf>
      <font>
        <b/>
        <i val="0"/>
        <color rgb="FFFF9900"/>
      </font>
    </dxf>
    <dxf>
      <font>
        <b/>
        <i val="0"/>
        <color rgb="FF660066"/>
      </font>
    </dxf>
    <dxf>
      <font>
        <b/>
        <i val="0"/>
        <color theme="3" tint="-0.499984740745262"/>
      </font>
    </dxf>
    <dxf>
      <font>
        <b/>
        <i val="0"/>
        <color theme="1" tint="0.14996795556505021"/>
      </font>
    </dxf>
    <dxf>
      <font>
        <b/>
        <i val="0"/>
        <color rgb="FF660066"/>
      </font>
    </dxf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FF9900"/>
      </font>
    </dxf>
    <dxf>
      <font>
        <b/>
        <i val="0"/>
        <color rgb="FF663300"/>
      </font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rgb="FFFFFF66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FF99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99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FFFF66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FFFF66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66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FF66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66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3" tint="-0.499984740745262"/>
      </font>
    </dxf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FF9900"/>
      </font>
    </dxf>
    <dxf>
      <font>
        <b/>
        <i val="0"/>
        <color rgb="FF663300"/>
      </font>
    </dxf>
    <dxf>
      <font>
        <b/>
        <i val="0"/>
        <color rgb="FF660066"/>
      </font>
    </dxf>
    <dxf>
      <font>
        <b/>
        <i val="0"/>
        <color theme="1" tint="0.14996795556505021"/>
      </font>
    </dxf>
    <dxf>
      <font>
        <b/>
        <i val="0"/>
        <color rgb="FF006600"/>
      </font>
    </dxf>
    <dxf>
      <font>
        <b/>
        <i val="0"/>
        <color theme="1" tint="0.14996795556505021"/>
      </font>
    </dxf>
    <dxf>
      <font>
        <b/>
        <i val="0"/>
        <color rgb="FF660066"/>
      </font>
    </dxf>
    <dxf>
      <font>
        <b/>
        <i val="0"/>
        <color rgb="FFC00000"/>
      </font>
    </dxf>
    <dxf>
      <font>
        <b/>
        <i val="0"/>
        <color rgb="FFFF9900"/>
      </font>
    </dxf>
    <dxf>
      <font>
        <b/>
        <i val="0"/>
        <color theme="3" tint="-0.499984740745262"/>
      </font>
    </dxf>
    <dxf>
      <font>
        <b/>
        <i val="0"/>
        <color rgb="FF663300"/>
      </font>
    </dxf>
    <dxf>
      <font>
        <b/>
        <i val="0"/>
        <color rgb="FFFF9900"/>
      </font>
    </dxf>
    <dxf>
      <font>
        <b/>
        <i val="0"/>
        <color rgb="FF663300"/>
      </font>
    </dxf>
    <dxf>
      <font>
        <b/>
        <i val="0"/>
        <color theme="1" tint="0.14996795556505021"/>
      </font>
    </dxf>
    <dxf>
      <font>
        <b/>
        <i val="0"/>
        <color rgb="FF660066"/>
      </font>
    </dxf>
    <dxf>
      <font>
        <b/>
        <i val="0"/>
        <color rgb="FF006600"/>
      </font>
    </dxf>
    <dxf>
      <font>
        <b/>
        <i val="0"/>
        <color theme="3" tint="-0.499984740745262"/>
      </font>
    </dxf>
    <dxf>
      <font>
        <b/>
        <i val="0"/>
        <color rgb="FFC00000"/>
      </font>
    </dxf>
    <dxf>
      <font>
        <b/>
        <i val="0"/>
        <color rgb="FF663300"/>
      </font>
    </dxf>
    <dxf>
      <font>
        <b/>
        <i val="0"/>
        <color rgb="FF660066"/>
      </font>
    </dxf>
    <dxf>
      <font>
        <b/>
        <i val="0"/>
        <color theme="1" tint="0.14996795556505021"/>
      </font>
    </dxf>
    <dxf>
      <font>
        <b/>
        <i val="0"/>
        <color rgb="FF006600"/>
      </font>
    </dxf>
    <dxf>
      <font>
        <b/>
        <i val="0"/>
        <color theme="3" tint="-0.499984740745262"/>
      </font>
    </dxf>
    <dxf>
      <font>
        <b/>
        <i val="0"/>
        <color rgb="FFC00000"/>
      </font>
    </dxf>
    <dxf>
      <font>
        <b/>
        <i val="0"/>
        <color rgb="FFFF9900"/>
      </font>
    </dxf>
    <dxf>
      <font>
        <b/>
        <i val="0"/>
        <color rgb="FFC00000"/>
      </font>
    </dxf>
    <dxf>
      <font>
        <b/>
        <i val="0"/>
        <color theme="1" tint="0.14996795556505021"/>
      </font>
    </dxf>
    <dxf>
      <font>
        <b/>
        <i val="0"/>
        <color rgb="FF663300"/>
      </font>
    </dxf>
    <dxf>
      <font>
        <b/>
        <i val="0"/>
        <color rgb="FFFF9900"/>
      </font>
    </dxf>
    <dxf>
      <font>
        <b/>
        <i val="0"/>
        <color rgb="FF006600"/>
      </font>
    </dxf>
    <dxf>
      <font>
        <b/>
        <i val="0"/>
        <color theme="3" tint="-0.499984740745262"/>
      </font>
    </dxf>
    <dxf>
      <font>
        <b/>
        <i val="0"/>
        <color rgb="FF660066"/>
      </font>
    </dxf>
    <dxf>
      <font>
        <b/>
        <i val="0"/>
        <color rgb="FF006600"/>
      </font>
    </dxf>
    <dxf>
      <font>
        <b/>
        <i val="0"/>
        <color theme="3" tint="-0.499984740745262"/>
      </font>
    </dxf>
    <dxf>
      <font>
        <b/>
        <i val="0"/>
        <color rgb="FFFF9900"/>
      </font>
    </dxf>
    <dxf>
      <font>
        <b/>
        <i val="0"/>
        <color theme="1" tint="0.14996795556505021"/>
      </font>
    </dxf>
    <dxf>
      <font>
        <b/>
        <i val="0"/>
        <color rgb="FF660066"/>
      </font>
    </dxf>
    <dxf>
      <font>
        <b/>
        <i val="0"/>
        <color rgb="FF663300"/>
      </font>
    </dxf>
    <dxf>
      <font>
        <b/>
        <i val="0"/>
        <color rgb="FFC00000"/>
      </font>
    </dxf>
    <dxf>
      <font>
        <b/>
        <i val="0"/>
        <color theme="3" tint="-0.499984740745262"/>
      </font>
    </dxf>
    <dxf>
      <font>
        <b/>
        <i val="0"/>
        <color rgb="FFFF9900"/>
      </font>
    </dxf>
    <dxf>
      <font>
        <b/>
        <i val="0"/>
        <color rgb="FFC00000"/>
      </font>
    </dxf>
    <dxf>
      <font>
        <b/>
        <i val="0"/>
        <color theme="1" tint="0.14996795556505021"/>
      </font>
    </dxf>
    <dxf>
      <font>
        <b/>
        <i val="0"/>
        <color rgb="FF660066"/>
      </font>
    </dxf>
    <dxf>
      <font>
        <b/>
        <i val="0"/>
        <color rgb="FF663300"/>
      </font>
    </dxf>
    <dxf>
      <font>
        <b/>
        <i val="0"/>
        <color rgb="FF006600"/>
      </font>
    </dxf>
    <dxf>
      <font>
        <b/>
        <i val="0"/>
        <color rgb="FF663300"/>
      </font>
    </dxf>
    <dxf>
      <font>
        <b/>
        <i val="0"/>
        <color theme="3" tint="-0.499984740745262"/>
      </font>
    </dxf>
    <dxf>
      <font>
        <b/>
        <i val="0"/>
        <color theme="1" tint="0.14996795556505021"/>
      </font>
    </dxf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FF9900"/>
      </font>
    </dxf>
    <dxf>
      <font>
        <b/>
        <i val="0"/>
        <color rgb="FF660066"/>
      </font>
    </dxf>
    <dxf>
      <font>
        <b/>
        <i val="0"/>
        <color rgb="FFFF99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theme="3" tint="-0.499984740745262"/>
      </font>
    </dxf>
    <dxf>
      <font>
        <b/>
        <i val="0"/>
        <color rgb="FF660066"/>
      </font>
    </dxf>
    <dxf>
      <font>
        <b/>
        <i val="0"/>
        <color theme="1" tint="0.14996795556505021"/>
      </font>
    </dxf>
    <dxf>
      <font>
        <b/>
        <i val="0"/>
        <color rgb="FF663300"/>
      </font>
    </dxf>
    <dxf>
      <font>
        <b/>
        <i val="0"/>
        <color theme="3" tint="-0.499984740745262"/>
      </font>
    </dxf>
    <dxf>
      <font>
        <b/>
        <i val="0"/>
        <color rgb="FFFF9900"/>
      </font>
    </dxf>
    <dxf>
      <font>
        <b/>
        <i val="0"/>
        <color theme="1" tint="0.14996795556505021"/>
      </font>
    </dxf>
    <dxf>
      <font>
        <b/>
        <i val="0"/>
        <color rgb="FFC00000"/>
      </font>
    </dxf>
    <dxf>
      <font>
        <b/>
        <i val="0"/>
        <color rgb="FF660066"/>
      </font>
    </dxf>
    <dxf>
      <font>
        <b/>
        <i val="0"/>
        <color rgb="FF663300"/>
      </font>
    </dxf>
    <dxf>
      <font>
        <b/>
        <i val="0"/>
        <color rgb="FF006600"/>
      </font>
    </dxf>
    <dxf>
      <font>
        <b/>
        <i val="0"/>
        <color rgb="FF660066"/>
      </font>
    </dxf>
    <dxf>
      <font>
        <b/>
        <i val="0"/>
        <color theme="1" tint="0.14996795556505021"/>
      </font>
    </dxf>
    <dxf>
      <font>
        <b/>
        <i val="0"/>
        <color rgb="FF663300"/>
      </font>
    </dxf>
    <dxf>
      <font>
        <b/>
        <i val="0"/>
        <color rgb="FFFF99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theme="3" tint="-0.499984740745262"/>
      </font>
    </dxf>
    <dxf>
      <font>
        <b/>
        <i val="0"/>
        <color rgb="FF660066"/>
      </font>
    </dxf>
    <dxf>
      <font>
        <b/>
        <i val="0"/>
        <color theme="1" tint="0.14996795556505021"/>
      </font>
    </dxf>
    <dxf>
      <font>
        <b/>
        <i val="0"/>
        <color rgb="FF663300"/>
      </font>
    </dxf>
    <dxf>
      <font>
        <b/>
        <i val="0"/>
        <color rgb="FFFF99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theme="3" tint="-0.499984740745262"/>
      </font>
    </dxf>
  </dxfs>
  <tableStyles count="0" defaultTableStyle="TableStyleMedium9" defaultPivotStyle="PivotStyleLight16"/>
  <colors>
    <mruColors>
      <color rgb="FF663300"/>
      <color rgb="FFFFFF00"/>
      <color rgb="FF006600"/>
      <color rgb="FFFFFF99"/>
      <color rgb="FFFFFF66"/>
      <color rgb="FFFF9900"/>
      <color rgb="FF66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5" fmlaLink="$AY$31" fmlaRange="$AX$32:$AX$38" noThreeD="1" sel="6" val="0"/>
</file>

<file path=xl/ctrlProps/ctrlProp2.xml><?xml version="1.0" encoding="utf-8"?>
<formControlPr xmlns="http://schemas.microsoft.com/office/spreadsheetml/2009/9/main" objectType="Drop" dropStyle="combo" dx="15" fmlaLink="$AV$4" fmlaRange="$AW$4:$AW$6" noThreeD="1" sel="1" val="0"/>
</file>

<file path=xl/ctrlProps/ctrlProp3.xml><?xml version="1.0" encoding="utf-8"?>
<formControlPr xmlns="http://schemas.microsoft.com/office/spreadsheetml/2009/9/main" objectType="Drop" dropStyle="combo" dx="15" fmlaLink="$AY$20" fmlaRange="$AX$20:$AX$23" noThreeD="1" sel="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161925</xdr:colOff>
          <xdr:row>22</xdr:row>
          <xdr:rowOff>133350</xdr:rowOff>
        </xdr:from>
        <xdr:to>
          <xdr:col>40</xdr:col>
          <xdr:colOff>581025</xdr:colOff>
          <xdr:row>25</xdr:row>
          <xdr:rowOff>47625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4</xdr:row>
          <xdr:rowOff>38100</xdr:rowOff>
        </xdr:from>
        <xdr:to>
          <xdr:col>40</xdr:col>
          <xdr:colOff>581025</xdr:colOff>
          <xdr:row>6</xdr:row>
          <xdr:rowOff>47625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11</xdr:row>
          <xdr:rowOff>0</xdr:rowOff>
        </xdr:from>
        <xdr:to>
          <xdr:col>40</xdr:col>
          <xdr:colOff>447675</xdr:colOff>
          <xdr:row>13</xdr:row>
          <xdr:rowOff>76200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AZ53"/>
  <sheetViews>
    <sheetView showGridLines="0" tabSelected="1" topLeftCell="A10" zoomScaleNormal="100" workbookViewId="0">
      <selection activeCell="AO40" sqref="AO40:AP40"/>
    </sheetView>
  </sheetViews>
  <sheetFormatPr defaultRowHeight="15.75" x14ac:dyDescent="0.25"/>
  <cols>
    <col min="1" max="1" width="2.140625" customWidth="1"/>
    <col min="2" max="2" width="11.140625" customWidth="1"/>
    <col min="3" max="33" width="3.85546875" style="2" customWidth="1"/>
    <col min="34" max="34" width="3" customWidth="1"/>
    <col min="35" max="35" width="2.5703125" customWidth="1"/>
    <col min="36" max="36" width="3.140625" customWidth="1"/>
    <col min="37" max="37" width="2.140625" customWidth="1"/>
    <col min="41" max="41" width="10.7109375" customWidth="1"/>
    <col min="42" max="42" width="2.5703125" customWidth="1"/>
    <col min="48" max="48" width="3.7109375" customWidth="1"/>
    <col min="49" max="49" width="12" customWidth="1"/>
  </cols>
  <sheetData>
    <row r="1" spans="2:49" ht="8.25" customHeight="1" x14ac:dyDescent="0.25">
      <c r="B1" s="1">
        <f>AH2</f>
        <v>2024</v>
      </c>
      <c r="C1" s="5">
        <v>1</v>
      </c>
      <c r="D1" s="5">
        <v>2</v>
      </c>
      <c r="E1" s="5">
        <v>3</v>
      </c>
      <c r="F1" s="5">
        <v>4</v>
      </c>
      <c r="G1" s="5">
        <v>5</v>
      </c>
      <c r="H1" s="5">
        <v>6</v>
      </c>
      <c r="I1" s="5">
        <v>7</v>
      </c>
      <c r="J1" s="5">
        <v>8</v>
      </c>
      <c r="K1" s="5">
        <v>9</v>
      </c>
      <c r="L1" s="5">
        <v>10</v>
      </c>
      <c r="M1" s="5">
        <v>11</v>
      </c>
      <c r="N1" s="5">
        <v>12</v>
      </c>
      <c r="O1" s="5">
        <v>13</v>
      </c>
      <c r="P1" s="5">
        <v>14</v>
      </c>
      <c r="Q1" s="5">
        <v>15</v>
      </c>
      <c r="R1" s="5">
        <v>16</v>
      </c>
      <c r="S1" s="5">
        <v>17</v>
      </c>
      <c r="T1" s="5">
        <v>18</v>
      </c>
      <c r="U1" s="5">
        <v>19</v>
      </c>
      <c r="V1" s="5">
        <v>20</v>
      </c>
      <c r="W1" s="5">
        <v>21</v>
      </c>
      <c r="X1" s="5">
        <v>22</v>
      </c>
      <c r="Y1" s="5">
        <v>23</v>
      </c>
      <c r="Z1" s="5">
        <v>24</v>
      </c>
      <c r="AA1" s="5">
        <v>25</v>
      </c>
      <c r="AB1" s="5">
        <v>26</v>
      </c>
      <c r="AC1" s="5">
        <v>27</v>
      </c>
      <c r="AD1" s="5">
        <v>28</v>
      </c>
      <c r="AE1" s="5">
        <v>29</v>
      </c>
      <c r="AF1" s="5">
        <v>30</v>
      </c>
      <c r="AG1" s="5">
        <v>31</v>
      </c>
    </row>
    <row r="2" spans="2:49" ht="15" customHeight="1" x14ac:dyDescent="0.25">
      <c r="B2" s="23" t="str">
        <f>IF($AV$4=1,TEXT(DATE(2000,1,1),"[$-405]mmmm"),IF($AV$4=2,TEXT(DATE(2000,1,1),"[$-409]mmmm"),TEXT(DATE(2000,1,1),"[$-407]mmmm")))</f>
        <v>leden</v>
      </c>
      <c r="C2" s="6">
        <f>DATE($B$1,$B$3,C1)</f>
        <v>45292</v>
      </c>
      <c r="D2" s="6">
        <f t="shared" ref="D2:AG2" si="0">DATE($B$1,$B$3,D1)</f>
        <v>45293</v>
      </c>
      <c r="E2" s="6">
        <f t="shared" si="0"/>
        <v>45294</v>
      </c>
      <c r="F2" s="6">
        <f t="shared" si="0"/>
        <v>45295</v>
      </c>
      <c r="G2" s="6">
        <f t="shared" si="0"/>
        <v>45296</v>
      </c>
      <c r="H2" s="6">
        <f t="shared" si="0"/>
        <v>45297</v>
      </c>
      <c r="I2" s="6">
        <f t="shared" si="0"/>
        <v>45298</v>
      </c>
      <c r="J2" s="6">
        <f t="shared" si="0"/>
        <v>45299</v>
      </c>
      <c r="K2" s="6">
        <f t="shared" si="0"/>
        <v>45300</v>
      </c>
      <c r="L2" s="27">
        <f t="shared" si="0"/>
        <v>45301</v>
      </c>
      <c r="M2" s="6">
        <f t="shared" si="0"/>
        <v>45302</v>
      </c>
      <c r="N2" s="6">
        <f t="shared" si="0"/>
        <v>45303</v>
      </c>
      <c r="O2" s="6">
        <f t="shared" si="0"/>
        <v>45304</v>
      </c>
      <c r="P2" s="6">
        <f t="shared" si="0"/>
        <v>45305</v>
      </c>
      <c r="Q2" s="6">
        <f t="shared" si="0"/>
        <v>45306</v>
      </c>
      <c r="R2" s="6">
        <f t="shared" si="0"/>
        <v>45307</v>
      </c>
      <c r="S2" s="34">
        <f t="shared" si="0"/>
        <v>45308</v>
      </c>
      <c r="T2" s="6">
        <f t="shared" si="0"/>
        <v>45309</v>
      </c>
      <c r="U2" s="6">
        <f t="shared" si="0"/>
        <v>45310</v>
      </c>
      <c r="V2" s="6">
        <f t="shared" si="0"/>
        <v>45311</v>
      </c>
      <c r="W2" s="6">
        <f t="shared" si="0"/>
        <v>45312</v>
      </c>
      <c r="X2" s="6">
        <f t="shared" si="0"/>
        <v>45313</v>
      </c>
      <c r="Y2" s="6">
        <f t="shared" si="0"/>
        <v>45314</v>
      </c>
      <c r="Z2" s="27">
        <f t="shared" si="0"/>
        <v>45315</v>
      </c>
      <c r="AA2" s="6">
        <f t="shared" si="0"/>
        <v>45316</v>
      </c>
      <c r="AB2" s="6">
        <f t="shared" si="0"/>
        <v>45317</v>
      </c>
      <c r="AC2" s="6">
        <f t="shared" si="0"/>
        <v>45318</v>
      </c>
      <c r="AD2" s="6">
        <f t="shared" si="0"/>
        <v>45319</v>
      </c>
      <c r="AE2" s="6">
        <f t="shared" si="0"/>
        <v>45320</v>
      </c>
      <c r="AF2" s="6">
        <f t="shared" si="0"/>
        <v>45321</v>
      </c>
      <c r="AG2" s="6">
        <f t="shared" si="0"/>
        <v>45322</v>
      </c>
      <c r="AH2" s="43">
        <v>2024</v>
      </c>
      <c r="AI2" s="43"/>
      <c r="AJ2" s="43"/>
    </row>
    <row r="3" spans="2:49" ht="11.25" customHeight="1" x14ac:dyDescent="0.25">
      <c r="B3" s="1">
        <v>1</v>
      </c>
      <c r="C3" s="4" t="str">
        <f>IF($AV$4=1,TEXT(DATE($B$1,$B$3,C1),"[$-405]ddd"),IF($AV$4=2,TEXT(DATE($B$1,$B$3,C1),"[$-409]ddd"),TEXT(DATE($B$1,$B$3,C1),"[$-407]ddd")))</f>
        <v>po</v>
      </c>
      <c r="D3" s="4" t="str">
        <f t="shared" ref="D3:AG3" si="1">IF($AV$4=1,TEXT(DATE($B$1,$B$3,D1),"[$-405]ddd"),IF($AV$4=2,TEXT(DATE($B$1,$B$3,D1),"[$-409]ddd"),TEXT(DATE($B$1,$B$3,D1),"[$-407]ddd")))</f>
        <v>út</v>
      </c>
      <c r="E3" s="4" t="str">
        <f t="shared" si="1"/>
        <v>st</v>
      </c>
      <c r="F3" s="4" t="str">
        <f t="shared" si="1"/>
        <v>čt</v>
      </c>
      <c r="G3" s="4" t="str">
        <f t="shared" si="1"/>
        <v>pá</v>
      </c>
      <c r="H3" s="4" t="str">
        <f t="shared" si="1"/>
        <v>so</v>
      </c>
      <c r="I3" s="4" t="str">
        <f t="shared" si="1"/>
        <v>ne</v>
      </c>
      <c r="J3" s="4" t="str">
        <f t="shared" si="1"/>
        <v>po</v>
      </c>
      <c r="K3" s="4" t="str">
        <f t="shared" si="1"/>
        <v>út</v>
      </c>
      <c r="L3" s="28" t="str">
        <f t="shared" si="1"/>
        <v>st</v>
      </c>
      <c r="M3" s="4" t="str">
        <f t="shared" si="1"/>
        <v>čt</v>
      </c>
      <c r="N3" s="4" t="str">
        <f t="shared" si="1"/>
        <v>pá</v>
      </c>
      <c r="O3" s="4" t="str">
        <f t="shared" si="1"/>
        <v>so</v>
      </c>
      <c r="P3" s="4" t="str">
        <f t="shared" si="1"/>
        <v>ne</v>
      </c>
      <c r="Q3" s="4" t="str">
        <f t="shared" si="1"/>
        <v>po</v>
      </c>
      <c r="R3" s="4" t="str">
        <f t="shared" si="1"/>
        <v>út</v>
      </c>
      <c r="S3" s="35" t="str">
        <f t="shared" si="1"/>
        <v>st</v>
      </c>
      <c r="T3" s="4" t="str">
        <f t="shared" si="1"/>
        <v>čt</v>
      </c>
      <c r="U3" s="4" t="str">
        <f t="shared" si="1"/>
        <v>pá</v>
      </c>
      <c r="V3" s="4" t="str">
        <f t="shared" si="1"/>
        <v>so</v>
      </c>
      <c r="W3" s="4" t="str">
        <f t="shared" si="1"/>
        <v>ne</v>
      </c>
      <c r="X3" s="4" t="str">
        <f t="shared" si="1"/>
        <v>po</v>
      </c>
      <c r="Y3" s="4" t="str">
        <f t="shared" si="1"/>
        <v>út</v>
      </c>
      <c r="Z3" s="28" t="str">
        <f t="shared" si="1"/>
        <v>st</v>
      </c>
      <c r="AA3" s="4" t="str">
        <f t="shared" si="1"/>
        <v>čt</v>
      </c>
      <c r="AB3" s="4" t="str">
        <f t="shared" si="1"/>
        <v>pá</v>
      </c>
      <c r="AC3" s="4" t="str">
        <f t="shared" si="1"/>
        <v>so</v>
      </c>
      <c r="AD3" s="4" t="str">
        <f t="shared" si="1"/>
        <v>ne</v>
      </c>
      <c r="AE3" s="4" t="str">
        <f t="shared" si="1"/>
        <v>po</v>
      </c>
      <c r="AF3" s="4" t="str">
        <f t="shared" si="1"/>
        <v>út</v>
      </c>
      <c r="AG3" s="4" t="str">
        <f t="shared" si="1"/>
        <v>st</v>
      </c>
      <c r="AH3" s="43"/>
      <c r="AI3" s="43"/>
      <c r="AJ3" s="43"/>
      <c r="AM3" s="44" t="s">
        <v>2</v>
      </c>
      <c r="AN3" s="44"/>
      <c r="AO3" s="44"/>
      <c r="AP3" s="44"/>
    </row>
    <row r="4" spans="2:49" x14ac:dyDescent="0.25">
      <c r="C4" s="3"/>
      <c r="D4" s="3"/>
      <c r="E4" s="3"/>
      <c r="F4" s="3"/>
      <c r="G4" s="3"/>
      <c r="H4" s="3"/>
      <c r="I4" s="3"/>
      <c r="J4" s="3"/>
      <c r="K4" s="3"/>
      <c r="L4" s="29"/>
      <c r="M4" s="3"/>
      <c r="N4" s="3"/>
      <c r="O4" s="3"/>
      <c r="P4" s="3"/>
      <c r="Q4" s="3"/>
      <c r="R4" s="3"/>
      <c r="S4" s="36"/>
      <c r="T4" s="3"/>
      <c r="U4" s="3"/>
      <c r="V4" s="3"/>
      <c r="W4" s="3"/>
      <c r="X4" s="3"/>
      <c r="Y4" s="3"/>
      <c r="Z4" s="30" t="s">
        <v>16</v>
      </c>
      <c r="AA4" s="3"/>
      <c r="AB4" s="3"/>
      <c r="AC4" s="3"/>
      <c r="AD4" s="3"/>
      <c r="AE4" s="3"/>
      <c r="AF4" s="3"/>
      <c r="AG4" s="3"/>
      <c r="AH4" s="43"/>
      <c r="AI4" s="43"/>
      <c r="AJ4" s="43"/>
      <c r="AM4" s="44"/>
      <c r="AN4" s="44"/>
      <c r="AO4" s="44"/>
      <c r="AP4" s="44"/>
      <c r="AV4" s="9">
        <v>1</v>
      </c>
      <c r="AW4" t="s">
        <v>4</v>
      </c>
    </row>
    <row r="5" spans="2:49" ht="3.75" hidden="1" customHeight="1" x14ac:dyDescent="0.25">
      <c r="AH5" s="43"/>
      <c r="AI5" s="43"/>
      <c r="AJ5" s="43"/>
      <c r="AM5" s="8"/>
      <c r="AN5" s="8"/>
      <c r="AO5" s="8"/>
      <c r="AP5" s="8"/>
      <c r="AW5" t="s">
        <v>5</v>
      </c>
    </row>
    <row r="6" spans="2:49" ht="15" customHeight="1" x14ac:dyDescent="0.25">
      <c r="B6" s="23" t="str">
        <f>IF($AV$4=1,TEXT(DATE(2000,2,1),"[$-405]mmmm"),IF($AV$4=2,TEXT(DATE(2000,2,1),"[$-409]mmmm"),TEXT(DATE(2000,2,1),"[$-407]mmmm")))</f>
        <v>únor</v>
      </c>
      <c r="C6" s="6">
        <f t="shared" ref="C6:AD6" si="2">DATE($B$1,$B$7,C1)</f>
        <v>45323</v>
      </c>
      <c r="D6" s="6">
        <f t="shared" si="2"/>
        <v>45324</v>
      </c>
      <c r="E6" s="6">
        <f t="shared" si="2"/>
        <v>45325</v>
      </c>
      <c r="F6" s="6">
        <f t="shared" si="2"/>
        <v>45326</v>
      </c>
      <c r="G6" s="6">
        <f t="shared" si="2"/>
        <v>45327</v>
      </c>
      <c r="H6" s="6">
        <f t="shared" si="2"/>
        <v>45328</v>
      </c>
      <c r="I6" s="27">
        <f t="shared" si="2"/>
        <v>45329</v>
      </c>
      <c r="J6" s="6">
        <f t="shared" si="2"/>
        <v>45330</v>
      </c>
      <c r="K6" s="6">
        <f t="shared" si="2"/>
        <v>45331</v>
      </c>
      <c r="L6" s="6">
        <f t="shared" si="2"/>
        <v>45332</v>
      </c>
      <c r="M6" s="6">
        <f t="shared" si="2"/>
        <v>45333</v>
      </c>
      <c r="N6" s="6">
        <f t="shared" si="2"/>
        <v>45334</v>
      </c>
      <c r="O6" s="6">
        <f t="shared" si="2"/>
        <v>45335</v>
      </c>
      <c r="P6" s="34">
        <f t="shared" si="2"/>
        <v>45336</v>
      </c>
      <c r="Q6" s="6">
        <f t="shared" si="2"/>
        <v>45337</v>
      </c>
      <c r="R6" s="6">
        <f t="shared" si="2"/>
        <v>45338</v>
      </c>
      <c r="S6" s="6">
        <f t="shared" si="2"/>
        <v>45339</v>
      </c>
      <c r="T6" s="6">
        <f t="shared" si="2"/>
        <v>45340</v>
      </c>
      <c r="U6" s="6">
        <f t="shared" si="2"/>
        <v>45341</v>
      </c>
      <c r="V6" s="6">
        <f t="shared" si="2"/>
        <v>45342</v>
      </c>
      <c r="W6" s="27">
        <f t="shared" si="2"/>
        <v>45343</v>
      </c>
      <c r="X6" s="6">
        <f t="shared" si="2"/>
        <v>45344</v>
      </c>
      <c r="Y6" s="6">
        <f t="shared" si="2"/>
        <v>45345</v>
      </c>
      <c r="Z6" s="6">
        <f t="shared" si="2"/>
        <v>45346</v>
      </c>
      <c r="AA6" s="6">
        <f t="shared" si="2"/>
        <v>45347</v>
      </c>
      <c r="AB6" s="6">
        <f t="shared" si="2"/>
        <v>45348</v>
      </c>
      <c r="AC6" s="6">
        <f t="shared" si="2"/>
        <v>45349</v>
      </c>
      <c r="AD6" s="6">
        <f t="shared" si="2"/>
        <v>45350</v>
      </c>
      <c r="AE6" s="6">
        <f>IF(DAY(DATE($B$1,$B$7,AE1))=1,"",DATE($B$1,$B$7,AE1))</f>
        <v>45351</v>
      </c>
      <c r="AF6"/>
      <c r="AG6"/>
      <c r="AH6" s="43"/>
      <c r="AI6" s="43"/>
      <c r="AJ6" s="43"/>
      <c r="AM6" s="8"/>
      <c r="AN6" s="8"/>
      <c r="AO6" s="8"/>
      <c r="AP6" s="8"/>
      <c r="AW6" t="s">
        <v>6</v>
      </c>
    </row>
    <row r="7" spans="2:49" ht="11.25" customHeight="1" x14ac:dyDescent="0.25">
      <c r="B7" s="1">
        <v>2</v>
      </c>
      <c r="C7" s="4" t="str">
        <f>IF($AV$4=1,TEXT(DATE($B$1,$B$7,C1),"[$-405]ddd"),IF($AV$4=2,TEXT(DATE($B$1,$B$7,C1),"[$-409]ddd"),TEXT(DATE($B$1,$B$7,C1),"[$-407]ddd")))</f>
        <v>čt</v>
      </c>
      <c r="D7" s="4" t="str">
        <f t="shared" ref="D7:AD7" si="3">IF($AV$4=1,TEXT(DATE($B$1,$B$7,D1),"[$-405]ddd"),IF($AV$4=2,TEXT(DATE($B$1,$B$7,D1),"[$-409]ddd"),TEXT(DATE($B$1,$B$7,D1),"[$-407]ddd")))</f>
        <v>pá</v>
      </c>
      <c r="E7" s="4" t="str">
        <f t="shared" si="3"/>
        <v>so</v>
      </c>
      <c r="F7" s="4" t="str">
        <f t="shared" si="3"/>
        <v>ne</v>
      </c>
      <c r="G7" s="4" t="str">
        <f t="shared" si="3"/>
        <v>po</v>
      </c>
      <c r="H7" s="4" t="str">
        <f t="shared" si="3"/>
        <v>út</v>
      </c>
      <c r="I7" s="28" t="str">
        <f t="shared" si="3"/>
        <v>st</v>
      </c>
      <c r="J7" s="4" t="str">
        <f t="shared" si="3"/>
        <v>čt</v>
      </c>
      <c r="K7" s="4" t="str">
        <f t="shared" si="3"/>
        <v>pá</v>
      </c>
      <c r="L7" s="4" t="str">
        <f t="shared" si="3"/>
        <v>so</v>
      </c>
      <c r="M7" s="4" t="str">
        <f t="shared" si="3"/>
        <v>ne</v>
      </c>
      <c r="N7" s="4" t="str">
        <f t="shared" si="3"/>
        <v>po</v>
      </c>
      <c r="O7" s="4" t="str">
        <f t="shared" si="3"/>
        <v>út</v>
      </c>
      <c r="P7" s="35" t="str">
        <f t="shared" si="3"/>
        <v>st</v>
      </c>
      <c r="Q7" s="4" t="str">
        <f t="shared" si="3"/>
        <v>čt</v>
      </c>
      <c r="R7" s="4" t="str">
        <f t="shared" si="3"/>
        <v>pá</v>
      </c>
      <c r="S7" s="4" t="str">
        <f t="shared" si="3"/>
        <v>so</v>
      </c>
      <c r="T7" s="4" t="str">
        <f t="shared" si="3"/>
        <v>ne</v>
      </c>
      <c r="U7" s="4" t="str">
        <f t="shared" si="3"/>
        <v>po</v>
      </c>
      <c r="V7" s="4" t="str">
        <f t="shared" si="3"/>
        <v>út</v>
      </c>
      <c r="W7" s="28" t="str">
        <f t="shared" si="3"/>
        <v>st</v>
      </c>
      <c r="X7" s="4" t="str">
        <f t="shared" si="3"/>
        <v>čt</v>
      </c>
      <c r="Y7" s="4" t="str">
        <f t="shared" si="3"/>
        <v>pá</v>
      </c>
      <c r="Z7" s="4" t="str">
        <f t="shared" si="3"/>
        <v>so</v>
      </c>
      <c r="AA7" s="4" t="str">
        <f t="shared" si="3"/>
        <v>ne</v>
      </c>
      <c r="AB7" s="4" t="str">
        <f t="shared" si="3"/>
        <v>po</v>
      </c>
      <c r="AC7" s="4" t="str">
        <f t="shared" si="3"/>
        <v>út</v>
      </c>
      <c r="AD7" s="4" t="str">
        <f t="shared" si="3"/>
        <v>st</v>
      </c>
      <c r="AE7" s="4" t="str">
        <f>IF(AND($AV$4=1,DAY(DATE($B$1,$B$7,AE1))=29),TEXT(DATE($B$1,$B$7,AE1),"[$-405]ddd"),IF(AND(DAY(DATE($B$1,$B$7,AE1))=29,$AV$4=2),TEXT(DATE($B$1,$B$7,AE1),"[$-409]ddd"),IF(DAY(DATE($B$1,$B$7,AE1))=29,TEXT(DATE($B$1,$B$7,AE1),"[$-407]ddd"),"")))</f>
        <v>čt</v>
      </c>
      <c r="AH7" s="43"/>
      <c r="AI7" s="43"/>
      <c r="AJ7" s="43"/>
      <c r="AM7" s="8"/>
      <c r="AN7" s="8"/>
      <c r="AO7" s="8"/>
      <c r="AP7" s="8"/>
    </row>
    <row r="8" spans="2:49" ht="15" customHeight="1" x14ac:dyDescent="0.25">
      <c r="C8" s="3"/>
      <c r="D8" s="3"/>
      <c r="E8" s="3"/>
      <c r="F8" s="3"/>
      <c r="G8" s="3"/>
      <c r="H8" s="3"/>
      <c r="I8" s="29"/>
      <c r="J8" s="3"/>
      <c r="K8" s="3"/>
      <c r="L8" s="3"/>
      <c r="M8" s="3"/>
      <c r="N8" s="3"/>
      <c r="O8" s="3"/>
      <c r="P8" s="36"/>
      <c r="Q8" s="3"/>
      <c r="R8" s="3"/>
      <c r="S8" s="3"/>
      <c r="T8" s="3"/>
      <c r="U8" s="3"/>
      <c r="V8" s="3"/>
      <c r="W8" s="30" t="s">
        <v>16</v>
      </c>
      <c r="X8" s="3"/>
      <c r="Y8" s="3"/>
      <c r="Z8" s="3"/>
      <c r="AA8" s="3"/>
      <c r="AB8" s="3"/>
      <c r="AC8" s="3"/>
      <c r="AD8" s="3"/>
      <c r="AE8" s="3"/>
      <c r="AH8" s="43"/>
      <c r="AI8" s="43"/>
      <c r="AJ8" s="43"/>
    </row>
    <row r="9" spans="2:49" ht="4.5" hidden="1" customHeight="1" x14ac:dyDescent="0.25">
      <c r="AH9" s="43"/>
      <c r="AI9" s="43"/>
      <c r="AJ9" s="43"/>
    </row>
    <row r="10" spans="2:49" ht="15" customHeight="1" x14ac:dyDescent="0.25">
      <c r="B10" s="23" t="str">
        <f>IF($AV$4=1,TEXT(DATE(2000,3,1),"[$-405]mmmm"),IF($AV$4=2,TEXT(DATE(2000,3,1),"[$-409]mmmm"),TEXT(DATE(2000,3,1),"[$-407]mmmm")))</f>
        <v>březen</v>
      </c>
      <c r="C10" s="6">
        <f>DATE($B$1,$B$11,C1)</f>
        <v>45352</v>
      </c>
      <c r="D10" s="6">
        <f t="shared" ref="D10:AE10" si="4">DATE($B$1,$B$11,D1)</f>
        <v>45353</v>
      </c>
      <c r="E10" s="6">
        <f t="shared" si="4"/>
        <v>45354</v>
      </c>
      <c r="F10" s="6">
        <f t="shared" si="4"/>
        <v>45355</v>
      </c>
      <c r="G10" s="6">
        <f t="shared" si="4"/>
        <v>45356</v>
      </c>
      <c r="H10" s="27">
        <f t="shared" si="4"/>
        <v>45357</v>
      </c>
      <c r="I10" s="6">
        <f t="shared" si="4"/>
        <v>45358</v>
      </c>
      <c r="J10" s="6">
        <f t="shared" si="4"/>
        <v>45359</v>
      </c>
      <c r="K10" s="6">
        <f t="shared" si="4"/>
        <v>45360</v>
      </c>
      <c r="L10" s="6">
        <f t="shared" si="4"/>
        <v>45361</v>
      </c>
      <c r="M10" s="6">
        <f t="shared" si="4"/>
        <v>45362</v>
      </c>
      <c r="N10" s="6">
        <f t="shared" si="4"/>
        <v>45363</v>
      </c>
      <c r="O10" s="34">
        <f t="shared" si="4"/>
        <v>45364</v>
      </c>
      <c r="P10" s="6">
        <f t="shared" si="4"/>
        <v>45365</v>
      </c>
      <c r="Q10" s="6">
        <f t="shared" si="4"/>
        <v>45366</v>
      </c>
      <c r="R10" s="6">
        <f t="shared" si="4"/>
        <v>45367</v>
      </c>
      <c r="S10" s="6">
        <f t="shared" si="4"/>
        <v>45368</v>
      </c>
      <c r="T10" s="6">
        <f t="shared" si="4"/>
        <v>45369</v>
      </c>
      <c r="U10" s="6">
        <f t="shared" si="4"/>
        <v>45370</v>
      </c>
      <c r="V10" s="27">
        <f t="shared" si="4"/>
        <v>45371</v>
      </c>
      <c r="W10" s="6">
        <f t="shared" si="4"/>
        <v>45372</v>
      </c>
      <c r="X10" s="6">
        <f t="shared" si="4"/>
        <v>45373</v>
      </c>
      <c r="Y10" s="6">
        <f t="shared" si="4"/>
        <v>45374</v>
      </c>
      <c r="Z10" s="6">
        <f t="shared" si="4"/>
        <v>45375</v>
      </c>
      <c r="AA10" s="6">
        <f t="shared" si="4"/>
        <v>45376</v>
      </c>
      <c r="AB10" s="6">
        <f t="shared" si="4"/>
        <v>45377</v>
      </c>
      <c r="AC10" s="6">
        <f t="shared" si="4"/>
        <v>45378</v>
      </c>
      <c r="AD10" s="6">
        <f t="shared" si="4"/>
        <v>45379</v>
      </c>
      <c r="AE10" s="6">
        <f t="shared" si="4"/>
        <v>45380</v>
      </c>
      <c r="AF10" s="6">
        <f>DATE($B$1,$B$11,AF1)</f>
        <v>45381</v>
      </c>
      <c r="AG10" s="6">
        <f>DATE($B$1,$B$11,AG1)</f>
        <v>45382</v>
      </c>
      <c r="AH10" s="43"/>
      <c r="AI10" s="43"/>
      <c r="AJ10" s="43"/>
      <c r="AM10" s="45" t="s">
        <v>7</v>
      </c>
      <c r="AN10" s="45"/>
      <c r="AO10" s="45"/>
      <c r="AP10" s="45"/>
    </row>
    <row r="11" spans="2:49" ht="11.25" customHeight="1" x14ac:dyDescent="0.25">
      <c r="B11" s="1">
        <v>3</v>
      </c>
      <c r="C11" s="4" t="str">
        <f>IF($AV$4=1,TEXT(DATE($B$1,$B$11,C1),"[$-405]ddd"),IF($AV$4=2,TEXT(DATE($B$1,$B$11,C1),"[$-409]ddd"),TEXT(DATE($B$1,$B$11,C1),"[$-407]ddd")))</f>
        <v>pá</v>
      </c>
      <c r="D11" s="4" t="str">
        <f t="shared" ref="D11:AG11" si="5">IF($AV$4=1,TEXT(DATE($B$1,$B$11,D1),"[$-405]ddd"),IF($AV$4=2,TEXT(DATE($B$1,$B$11,D1),"[$-409]ddd"),TEXT(DATE($B$1,$B$11,D1),"[$-407]ddd")))</f>
        <v>so</v>
      </c>
      <c r="E11" s="4" t="str">
        <f t="shared" si="5"/>
        <v>ne</v>
      </c>
      <c r="F11" s="4" t="str">
        <f t="shared" si="5"/>
        <v>po</v>
      </c>
      <c r="G11" s="4" t="str">
        <f t="shared" si="5"/>
        <v>út</v>
      </c>
      <c r="H11" s="28" t="str">
        <f t="shared" si="5"/>
        <v>st</v>
      </c>
      <c r="I11" s="4" t="str">
        <f t="shared" si="5"/>
        <v>čt</v>
      </c>
      <c r="J11" s="4" t="str">
        <f t="shared" si="5"/>
        <v>pá</v>
      </c>
      <c r="K11" s="4" t="str">
        <f t="shared" si="5"/>
        <v>so</v>
      </c>
      <c r="L11" s="4" t="str">
        <f t="shared" si="5"/>
        <v>ne</v>
      </c>
      <c r="M11" s="4" t="str">
        <f t="shared" si="5"/>
        <v>po</v>
      </c>
      <c r="N11" s="4" t="str">
        <f t="shared" si="5"/>
        <v>út</v>
      </c>
      <c r="O11" s="35" t="str">
        <f t="shared" si="5"/>
        <v>st</v>
      </c>
      <c r="P11" s="4" t="str">
        <f t="shared" si="5"/>
        <v>čt</v>
      </c>
      <c r="Q11" s="4" t="str">
        <f t="shared" si="5"/>
        <v>pá</v>
      </c>
      <c r="R11" s="4" t="str">
        <f t="shared" si="5"/>
        <v>so</v>
      </c>
      <c r="S11" s="4" t="str">
        <f t="shared" si="5"/>
        <v>ne</v>
      </c>
      <c r="T11" s="4" t="str">
        <f t="shared" si="5"/>
        <v>po</v>
      </c>
      <c r="U11" s="4" t="str">
        <f t="shared" si="5"/>
        <v>út</v>
      </c>
      <c r="V11" s="28" t="str">
        <f t="shared" si="5"/>
        <v>st</v>
      </c>
      <c r="W11" s="4" t="str">
        <f t="shared" si="5"/>
        <v>čt</v>
      </c>
      <c r="X11" s="4" t="str">
        <f t="shared" si="5"/>
        <v>pá</v>
      </c>
      <c r="Y11" s="4" t="str">
        <f t="shared" si="5"/>
        <v>so</v>
      </c>
      <c r="Z11" s="4" t="str">
        <f t="shared" si="5"/>
        <v>ne</v>
      </c>
      <c r="AA11" s="4" t="str">
        <f t="shared" si="5"/>
        <v>po</v>
      </c>
      <c r="AB11" s="4" t="str">
        <f t="shared" si="5"/>
        <v>út</v>
      </c>
      <c r="AC11" s="4" t="str">
        <f t="shared" si="5"/>
        <v>st</v>
      </c>
      <c r="AD11" s="4" t="str">
        <f t="shared" si="5"/>
        <v>čt</v>
      </c>
      <c r="AE11" s="4" t="str">
        <f t="shared" si="5"/>
        <v>pá</v>
      </c>
      <c r="AF11" s="4" t="str">
        <f t="shared" si="5"/>
        <v>so</v>
      </c>
      <c r="AG11" s="4" t="str">
        <f t="shared" si="5"/>
        <v>ne</v>
      </c>
      <c r="AH11" s="43"/>
      <c r="AI11" s="43"/>
      <c r="AJ11" s="43"/>
      <c r="AM11" s="45"/>
      <c r="AN11" s="45"/>
      <c r="AO11" s="45"/>
      <c r="AP11" s="45"/>
    </row>
    <row r="12" spans="2:49" x14ac:dyDescent="0.25">
      <c r="C12" s="3"/>
      <c r="D12" s="3"/>
      <c r="E12" s="3"/>
      <c r="F12" s="3"/>
      <c r="G12" s="3"/>
      <c r="H12" s="29"/>
      <c r="I12" s="3"/>
      <c r="J12" s="3"/>
      <c r="K12" s="3"/>
      <c r="L12" s="3"/>
      <c r="M12" s="3"/>
      <c r="N12" s="3"/>
      <c r="O12" s="36"/>
      <c r="P12" s="3"/>
      <c r="Q12" s="3"/>
      <c r="R12" s="3"/>
      <c r="S12" s="3"/>
      <c r="T12" s="3"/>
      <c r="U12" s="3"/>
      <c r="V12" s="30" t="s">
        <v>16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43"/>
      <c r="AI12" s="43"/>
      <c r="AJ12" s="43"/>
      <c r="AM12" s="8"/>
      <c r="AN12" s="8"/>
      <c r="AO12" s="8"/>
      <c r="AP12" s="8"/>
    </row>
    <row r="13" spans="2:49" ht="0.75" customHeight="1" x14ac:dyDescent="0.25">
      <c r="AH13" s="43"/>
      <c r="AI13" s="43"/>
      <c r="AJ13" s="43"/>
      <c r="AM13" s="8"/>
      <c r="AN13" s="8"/>
      <c r="AO13" s="8"/>
      <c r="AP13" s="8"/>
    </row>
    <row r="14" spans="2:49" ht="15" customHeight="1" x14ac:dyDescent="0.25">
      <c r="B14" s="23" t="str">
        <f>IF($AV$4=1,TEXT(DATE(2000,4,1),"[$-405]mmmm"),IF($AV$4=2,TEXT(DATE(2000,4,1),"[$-409]mmmm"),TEXT(DATE(2000,4,1),"[$-407]mmmm")))</f>
        <v>duben</v>
      </c>
      <c r="C14" s="6">
        <f>DATE($B$1,$B$15,C1)</f>
        <v>45383</v>
      </c>
      <c r="D14" s="6">
        <f t="shared" ref="D14:AF14" si="6">DATE($B$1,$B$15,D1)</f>
        <v>45384</v>
      </c>
      <c r="E14" s="27">
        <f t="shared" si="6"/>
        <v>45385</v>
      </c>
      <c r="F14" s="6">
        <f t="shared" si="6"/>
        <v>45386</v>
      </c>
      <c r="G14" s="6">
        <f t="shared" si="6"/>
        <v>45387</v>
      </c>
      <c r="H14" s="6">
        <f t="shared" si="6"/>
        <v>45388</v>
      </c>
      <c r="I14" s="6">
        <f t="shared" si="6"/>
        <v>45389</v>
      </c>
      <c r="J14" s="6">
        <f t="shared" si="6"/>
        <v>45390</v>
      </c>
      <c r="K14" s="6">
        <f t="shared" si="6"/>
        <v>45391</v>
      </c>
      <c r="L14" s="34">
        <f t="shared" si="6"/>
        <v>45392</v>
      </c>
      <c r="M14" s="6">
        <f t="shared" si="6"/>
        <v>45393</v>
      </c>
      <c r="N14" s="6">
        <f t="shared" si="6"/>
        <v>45394</v>
      </c>
      <c r="O14" s="6">
        <f t="shared" si="6"/>
        <v>45395</v>
      </c>
      <c r="P14" s="6">
        <f t="shared" si="6"/>
        <v>45396</v>
      </c>
      <c r="Q14" s="6">
        <f t="shared" si="6"/>
        <v>45397</v>
      </c>
      <c r="R14" s="24">
        <f t="shared" si="6"/>
        <v>45398</v>
      </c>
      <c r="S14" s="27">
        <f t="shared" si="6"/>
        <v>45399</v>
      </c>
      <c r="T14" s="6">
        <f t="shared" si="6"/>
        <v>45400</v>
      </c>
      <c r="U14" s="6">
        <f t="shared" si="6"/>
        <v>45401</v>
      </c>
      <c r="V14" s="6">
        <f t="shared" si="6"/>
        <v>45402</v>
      </c>
      <c r="W14" s="6">
        <f t="shared" si="6"/>
        <v>45403</v>
      </c>
      <c r="X14" s="6">
        <f t="shared" si="6"/>
        <v>45404</v>
      </c>
      <c r="Y14" s="31">
        <f t="shared" si="6"/>
        <v>45405</v>
      </c>
      <c r="Z14" s="6">
        <f t="shared" si="6"/>
        <v>45406</v>
      </c>
      <c r="AA14" s="6">
        <f t="shared" si="6"/>
        <v>45407</v>
      </c>
      <c r="AB14" s="6">
        <f t="shared" si="6"/>
        <v>45408</v>
      </c>
      <c r="AC14" s="6">
        <f t="shared" si="6"/>
        <v>45409</v>
      </c>
      <c r="AD14" s="6">
        <f t="shared" si="6"/>
        <v>45410</v>
      </c>
      <c r="AE14" s="6">
        <f t="shared" si="6"/>
        <v>45411</v>
      </c>
      <c r="AF14" s="24">
        <f t="shared" si="6"/>
        <v>45412</v>
      </c>
      <c r="AG14"/>
      <c r="AH14" s="43"/>
      <c r="AI14" s="43"/>
      <c r="AJ14" s="43"/>
      <c r="AM14" s="8"/>
      <c r="AN14" s="8"/>
      <c r="AO14" s="8"/>
      <c r="AP14" s="8"/>
      <c r="AW14" t="s">
        <v>0</v>
      </c>
    </row>
    <row r="15" spans="2:49" ht="11.25" customHeight="1" x14ac:dyDescent="0.25">
      <c r="B15" s="1">
        <v>4</v>
      </c>
      <c r="C15" s="4" t="str">
        <f>IF($AV$4=1,TEXT(DATE($B$1,$B$15,C1),"[$-405]ddd"),IF($AV$4=2,TEXT(DATE($B$1,$B$15,C1),"[$-409]ddd"),TEXT(DATE($B$1,$B$15,C1),"[$-407]ddd")))</f>
        <v>po</v>
      </c>
      <c r="D15" s="4" t="str">
        <f t="shared" ref="D15:AF15" si="7">IF($AV$4=1,TEXT(DATE($B$1,$B$15,D1),"[$-405]ddd"),IF($AV$4=2,TEXT(DATE($B$1,$B$15,D1),"[$-409]ddd"),TEXT(DATE($B$1,$B$15,D1),"[$-407]ddd")))</f>
        <v>út</v>
      </c>
      <c r="E15" s="28" t="str">
        <f t="shared" si="7"/>
        <v>st</v>
      </c>
      <c r="F15" s="4" t="str">
        <f t="shared" si="7"/>
        <v>čt</v>
      </c>
      <c r="G15" s="4" t="str">
        <f t="shared" si="7"/>
        <v>pá</v>
      </c>
      <c r="H15" s="4" t="str">
        <f t="shared" si="7"/>
        <v>so</v>
      </c>
      <c r="I15" s="4" t="str">
        <f t="shared" si="7"/>
        <v>ne</v>
      </c>
      <c r="J15" s="4" t="str">
        <f t="shared" si="7"/>
        <v>po</v>
      </c>
      <c r="K15" s="4" t="str">
        <f t="shared" si="7"/>
        <v>út</v>
      </c>
      <c r="L15" s="35" t="str">
        <f t="shared" si="7"/>
        <v>st</v>
      </c>
      <c r="M15" s="4" t="str">
        <f t="shared" si="7"/>
        <v>čt</v>
      </c>
      <c r="N15" s="4" t="str">
        <f t="shared" si="7"/>
        <v>pá</v>
      </c>
      <c r="O15" s="4" t="str">
        <f t="shared" si="7"/>
        <v>so</v>
      </c>
      <c r="P15" s="4" t="str">
        <f t="shared" si="7"/>
        <v>ne</v>
      </c>
      <c r="Q15" s="4" t="str">
        <f t="shared" si="7"/>
        <v>po</v>
      </c>
      <c r="R15" s="25" t="str">
        <f t="shared" si="7"/>
        <v>út</v>
      </c>
      <c r="S15" s="28" t="str">
        <f t="shared" si="7"/>
        <v>st</v>
      </c>
      <c r="T15" s="4" t="str">
        <f t="shared" si="7"/>
        <v>čt</v>
      </c>
      <c r="U15" s="4" t="str">
        <f t="shared" si="7"/>
        <v>pá</v>
      </c>
      <c r="V15" s="4" t="str">
        <f t="shared" si="7"/>
        <v>so</v>
      </c>
      <c r="W15" s="4" t="str">
        <f t="shared" si="7"/>
        <v>ne</v>
      </c>
      <c r="X15" s="4" t="str">
        <f t="shared" si="7"/>
        <v>po</v>
      </c>
      <c r="Y15" s="32" t="str">
        <f t="shared" si="7"/>
        <v>út</v>
      </c>
      <c r="Z15" s="4" t="str">
        <f t="shared" si="7"/>
        <v>st</v>
      </c>
      <c r="AA15" s="4" t="str">
        <f t="shared" si="7"/>
        <v>čt</v>
      </c>
      <c r="AB15" s="4" t="str">
        <f t="shared" si="7"/>
        <v>pá</v>
      </c>
      <c r="AC15" s="4" t="str">
        <f t="shared" si="7"/>
        <v>so</v>
      </c>
      <c r="AD15" s="4" t="str">
        <f t="shared" si="7"/>
        <v>ne</v>
      </c>
      <c r="AE15" s="4" t="str">
        <f t="shared" si="7"/>
        <v>po</v>
      </c>
      <c r="AF15" s="25" t="str">
        <f t="shared" si="7"/>
        <v>út</v>
      </c>
      <c r="AH15" s="7"/>
      <c r="AI15" s="48" t="s">
        <v>17</v>
      </c>
      <c r="AJ15" s="48"/>
    </row>
    <row r="16" spans="2:49" ht="16.5" thickBot="1" x14ac:dyDescent="0.3">
      <c r="C16" s="3"/>
      <c r="D16" s="3"/>
      <c r="E16" s="29"/>
      <c r="F16" s="3"/>
      <c r="G16" s="3"/>
      <c r="H16" s="3"/>
      <c r="I16" s="3"/>
      <c r="J16" s="3"/>
      <c r="K16" s="3"/>
      <c r="L16" s="36"/>
      <c r="M16" s="3"/>
      <c r="N16" s="3"/>
      <c r="O16" s="3"/>
      <c r="P16" s="3"/>
      <c r="Q16" s="3"/>
      <c r="R16" s="26"/>
      <c r="S16" s="30" t="s">
        <v>16</v>
      </c>
      <c r="T16" s="3"/>
      <c r="U16" s="3"/>
      <c r="V16" s="3"/>
      <c r="W16" s="3"/>
      <c r="X16" s="3"/>
      <c r="Y16" s="33"/>
      <c r="Z16" s="3"/>
      <c r="AA16" s="3"/>
      <c r="AB16" s="3"/>
      <c r="AC16" s="3"/>
      <c r="AD16" s="3"/>
      <c r="AE16" s="3"/>
      <c r="AF16" s="26"/>
      <c r="AI16" s="48"/>
      <c r="AJ16" s="48"/>
    </row>
    <row r="17" spans="2:52" ht="1.5" hidden="1" customHeight="1" thickBot="1" x14ac:dyDescent="0.3">
      <c r="AI17" s="48"/>
      <c r="AJ17" s="48"/>
      <c r="AM17" s="46" t="s">
        <v>8</v>
      </c>
      <c r="AN17" s="47"/>
      <c r="AO17" s="47"/>
      <c r="AP17" s="47"/>
    </row>
    <row r="18" spans="2:52" ht="15" customHeight="1" x14ac:dyDescent="0.25">
      <c r="B18" s="23" t="str">
        <f>IF($AV$4=1,TEXT(DATE(2000,5,1),"[$-405]mmmm"),IF($AV$4=2,TEXT(DATE(2000,5,1),"[$-409]mmmm"),TEXT(DATE(2000,5,1),"[$-407]mmmm")))</f>
        <v>květen</v>
      </c>
      <c r="C18" s="27">
        <f>DATE($B$1,$B$19,C1)</f>
        <v>45413</v>
      </c>
      <c r="D18" s="6">
        <f t="shared" ref="D18:AF18" si="8">DATE($B$1,$B$19,D1)</f>
        <v>45414</v>
      </c>
      <c r="E18" s="6">
        <f t="shared" si="8"/>
        <v>45415</v>
      </c>
      <c r="F18" s="6">
        <f t="shared" si="8"/>
        <v>45416</v>
      </c>
      <c r="G18" s="6">
        <f t="shared" si="8"/>
        <v>45417</v>
      </c>
      <c r="H18" s="6">
        <f t="shared" si="8"/>
        <v>45418</v>
      </c>
      <c r="I18" s="31">
        <f t="shared" si="8"/>
        <v>45419</v>
      </c>
      <c r="J18" s="34">
        <f t="shared" si="8"/>
        <v>45420</v>
      </c>
      <c r="K18" s="6">
        <f t="shared" si="8"/>
        <v>45421</v>
      </c>
      <c r="L18" s="6">
        <f t="shared" si="8"/>
        <v>45422</v>
      </c>
      <c r="M18" s="6">
        <f t="shared" si="8"/>
        <v>45423</v>
      </c>
      <c r="N18" s="6">
        <f t="shared" si="8"/>
        <v>45424</v>
      </c>
      <c r="O18" s="6">
        <f t="shared" si="8"/>
        <v>45425</v>
      </c>
      <c r="P18" s="24">
        <f t="shared" si="8"/>
        <v>45426</v>
      </c>
      <c r="Q18" s="27">
        <f t="shared" si="8"/>
        <v>45427</v>
      </c>
      <c r="R18" s="6">
        <f t="shared" si="8"/>
        <v>45428</v>
      </c>
      <c r="S18" s="6">
        <f t="shared" si="8"/>
        <v>45429</v>
      </c>
      <c r="T18" s="6">
        <f t="shared" si="8"/>
        <v>45430</v>
      </c>
      <c r="U18" s="6">
        <f t="shared" si="8"/>
        <v>45431</v>
      </c>
      <c r="V18" s="6">
        <f t="shared" si="8"/>
        <v>45432</v>
      </c>
      <c r="W18" s="6">
        <f t="shared" si="8"/>
        <v>45433</v>
      </c>
      <c r="X18" s="6">
        <f t="shared" si="8"/>
        <v>45434</v>
      </c>
      <c r="Y18" s="6">
        <f t="shared" si="8"/>
        <v>45435</v>
      </c>
      <c r="Z18" s="6">
        <f t="shared" si="8"/>
        <v>45436</v>
      </c>
      <c r="AA18" s="6">
        <f t="shared" si="8"/>
        <v>45437</v>
      </c>
      <c r="AB18" s="6">
        <f t="shared" si="8"/>
        <v>45438</v>
      </c>
      <c r="AC18" s="6">
        <f t="shared" si="8"/>
        <v>45439</v>
      </c>
      <c r="AD18" s="24">
        <f t="shared" si="8"/>
        <v>45440</v>
      </c>
      <c r="AE18" s="27">
        <f t="shared" si="8"/>
        <v>45441</v>
      </c>
      <c r="AF18" s="6">
        <f t="shared" si="8"/>
        <v>45442</v>
      </c>
      <c r="AG18" s="6">
        <f>DATE($B$1,$B$19,AG1)</f>
        <v>45443</v>
      </c>
      <c r="AI18" s="48"/>
      <c r="AJ18" s="48"/>
      <c r="AM18" s="47"/>
      <c r="AN18" s="47"/>
      <c r="AO18" s="47"/>
      <c r="AP18" s="47"/>
      <c r="AW18" s="10" t="s">
        <v>3</v>
      </c>
      <c r="AX18" s="11"/>
      <c r="AY18" s="11"/>
      <c r="AZ18" s="12"/>
    </row>
    <row r="19" spans="2:52" ht="11.25" customHeight="1" x14ac:dyDescent="0.25">
      <c r="B19" s="1">
        <v>5</v>
      </c>
      <c r="C19" s="28" t="str">
        <f>IF($AV$4=1,TEXT(DATE($B$1,$B19,C1),"[$-405]ddd"),IF($AV$4=2,TEXT(DATE($B$1,$B19,C1),"[$-409]ddd"),TEXT(DATE($B$1,$B19,C1),"[$-407]ddd")))</f>
        <v>st</v>
      </c>
      <c r="D19" s="4" t="str">
        <f t="shared" ref="D19:AG19" si="9">IF($AV$4=1,TEXT(DATE($B$1,$B19,D1),"[$-405]ddd"),IF($AV$4=2,TEXT(DATE($B$1,$B19,D1),"[$-409]ddd"),TEXT(DATE($B$1,$B19,D1),"[$-407]ddd")))</f>
        <v>čt</v>
      </c>
      <c r="E19" s="4" t="str">
        <f t="shared" si="9"/>
        <v>pá</v>
      </c>
      <c r="F19" s="4" t="str">
        <f t="shared" si="9"/>
        <v>so</v>
      </c>
      <c r="G19" s="4" t="str">
        <f t="shared" si="9"/>
        <v>ne</v>
      </c>
      <c r="H19" s="4" t="str">
        <f t="shared" si="9"/>
        <v>po</v>
      </c>
      <c r="I19" s="32" t="str">
        <f t="shared" si="9"/>
        <v>út</v>
      </c>
      <c r="J19" s="35" t="str">
        <f t="shared" si="9"/>
        <v>st</v>
      </c>
      <c r="K19" s="4" t="str">
        <f t="shared" si="9"/>
        <v>čt</v>
      </c>
      <c r="L19" s="4" t="str">
        <f t="shared" si="9"/>
        <v>pá</v>
      </c>
      <c r="M19" s="4" t="str">
        <f t="shared" si="9"/>
        <v>so</v>
      </c>
      <c r="N19" s="4" t="str">
        <f t="shared" si="9"/>
        <v>ne</v>
      </c>
      <c r="O19" s="4" t="str">
        <f t="shared" si="9"/>
        <v>po</v>
      </c>
      <c r="P19" s="25" t="str">
        <f t="shared" si="9"/>
        <v>út</v>
      </c>
      <c r="Q19" s="28" t="str">
        <f t="shared" si="9"/>
        <v>st</v>
      </c>
      <c r="R19" s="4" t="str">
        <f t="shared" si="9"/>
        <v>čt</v>
      </c>
      <c r="S19" s="4" t="str">
        <f t="shared" si="9"/>
        <v>pá</v>
      </c>
      <c r="T19" s="4" t="str">
        <f t="shared" si="9"/>
        <v>so</v>
      </c>
      <c r="U19" s="4" t="str">
        <f t="shared" si="9"/>
        <v>ne</v>
      </c>
      <c r="V19" s="4" t="str">
        <f t="shared" si="9"/>
        <v>po</v>
      </c>
      <c r="W19" s="4" t="str">
        <f t="shared" si="9"/>
        <v>út</v>
      </c>
      <c r="X19" s="4" t="str">
        <f t="shared" si="9"/>
        <v>st</v>
      </c>
      <c r="Y19" s="4" t="str">
        <f t="shared" si="9"/>
        <v>čt</v>
      </c>
      <c r="Z19" s="4" t="str">
        <f t="shared" si="9"/>
        <v>pá</v>
      </c>
      <c r="AA19" s="4" t="str">
        <f t="shared" si="9"/>
        <v>so</v>
      </c>
      <c r="AB19" s="4" t="str">
        <f t="shared" si="9"/>
        <v>ne</v>
      </c>
      <c r="AC19" s="4" t="str">
        <f t="shared" si="9"/>
        <v>po</v>
      </c>
      <c r="AD19" s="25" t="str">
        <f t="shared" si="9"/>
        <v>út</v>
      </c>
      <c r="AE19" s="28" t="str">
        <f t="shared" si="9"/>
        <v>st</v>
      </c>
      <c r="AF19" s="4" t="str">
        <f t="shared" si="9"/>
        <v>čt</v>
      </c>
      <c r="AG19" s="4" t="str">
        <f t="shared" si="9"/>
        <v>pá</v>
      </c>
      <c r="AI19" s="48"/>
      <c r="AJ19" s="48"/>
      <c r="AM19" s="47"/>
      <c r="AN19" s="47"/>
      <c r="AO19" s="47"/>
      <c r="AP19" s="47"/>
      <c r="AW19" s="13"/>
      <c r="AZ19" s="14"/>
    </row>
    <row r="20" spans="2:52" x14ac:dyDescent="0.25">
      <c r="C20" s="29"/>
      <c r="D20" s="3"/>
      <c r="E20" s="3"/>
      <c r="F20" s="3"/>
      <c r="G20" s="3"/>
      <c r="H20" s="3"/>
      <c r="I20" s="33"/>
      <c r="J20" s="36"/>
      <c r="K20" s="3"/>
      <c r="L20" s="3"/>
      <c r="M20" s="3"/>
      <c r="N20" s="3"/>
      <c r="O20" s="3"/>
      <c r="P20" s="26"/>
      <c r="Q20" s="30" t="s">
        <v>16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26"/>
      <c r="AE20" s="29"/>
      <c r="AF20" s="3"/>
      <c r="AG20" s="3"/>
      <c r="AI20" s="48"/>
      <c r="AJ20" s="48"/>
      <c r="AM20" s="47"/>
      <c r="AN20" s="47"/>
      <c r="AO20" s="47"/>
      <c r="AP20" s="47"/>
      <c r="AW20" s="13">
        <v>1</v>
      </c>
      <c r="AX20">
        <v>2015</v>
      </c>
      <c r="AY20" s="9">
        <v>3</v>
      </c>
      <c r="AZ20" s="14"/>
    </row>
    <row r="21" spans="2:52" ht="1.5" customHeight="1" x14ac:dyDescent="0.25">
      <c r="AI21" s="48"/>
      <c r="AJ21" s="48"/>
      <c r="AM21" s="47"/>
      <c r="AN21" s="47"/>
      <c r="AO21" s="47"/>
      <c r="AP21" s="47"/>
      <c r="AW21" s="13">
        <v>2</v>
      </c>
      <c r="AX21">
        <v>2016</v>
      </c>
      <c r="AZ21" s="14"/>
    </row>
    <row r="22" spans="2:52" ht="15" customHeight="1" x14ac:dyDescent="0.25">
      <c r="B22" s="23" t="str">
        <f>IF($AV$4=1,TEXT(DATE(2000,6,1),"[$-405]mmmm"),IF($AV$4=2,TEXT(DATE(2000,6,1),"[$-409]mmmm"),TEXT(DATE(2000,6,1),"[$-407]mmmm")))</f>
        <v>červen</v>
      </c>
      <c r="C22" s="6">
        <f>DATE($B$1,$B$23,C1)</f>
        <v>45444</v>
      </c>
      <c r="D22" s="6">
        <f t="shared" ref="D22:AF22" si="10">DATE($B$1,$B$23,D1)</f>
        <v>45445</v>
      </c>
      <c r="E22" s="6">
        <f t="shared" si="10"/>
        <v>45446</v>
      </c>
      <c r="F22" s="31">
        <f t="shared" si="10"/>
        <v>45447</v>
      </c>
      <c r="G22" s="34">
        <f t="shared" si="10"/>
        <v>45448</v>
      </c>
      <c r="H22" s="6">
        <f t="shared" si="10"/>
        <v>45449</v>
      </c>
      <c r="I22" s="6">
        <f t="shared" si="10"/>
        <v>45450</v>
      </c>
      <c r="J22" s="6">
        <f t="shared" si="10"/>
        <v>45451</v>
      </c>
      <c r="K22" s="6">
        <f t="shared" si="10"/>
        <v>45452</v>
      </c>
      <c r="L22" s="6">
        <f t="shared" si="10"/>
        <v>45453</v>
      </c>
      <c r="M22" s="24">
        <f t="shared" si="10"/>
        <v>45454</v>
      </c>
      <c r="N22" s="27">
        <f t="shared" si="10"/>
        <v>45455</v>
      </c>
      <c r="O22" s="6">
        <f t="shared" si="10"/>
        <v>45456</v>
      </c>
      <c r="P22" s="6">
        <f t="shared" si="10"/>
        <v>45457</v>
      </c>
      <c r="Q22" s="6">
        <f t="shared" si="10"/>
        <v>45458</v>
      </c>
      <c r="R22" s="6">
        <f t="shared" si="10"/>
        <v>45459</v>
      </c>
      <c r="S22" s="6">
        <f t="shared" si="10"/>
        <v>45460</v>
      </c>
      <c r="T22" s="6">
        <f t="shared" si="10"/>
        <v>45461</v>
      </c>
      <c r="U22" s="6">
        <f t="shared" si="10"/>
        <v>45462</v>
      </c>
      <c r="V22" s="6">
        <f t="shared" si="10"/>
        <v>45463</v>
      </c>
      <c r="W22" s="6">
        <f t="shared" si="10"/>
        <v>45464</v>
      </c>
      <c r="X22" s="6">
        <f t="shared" si="10"/>
        <v>45465</v>
      </c>
      <c r="Y22" s="6">
        <f t="shared" si="10"/>
        <v>45466</v>
      </c>
      <c r="Z22" s="6">
        <f t="shared" si="10"/>
        <v>45467</v>
      </c>
      <c r="AA22" s="24">
        <f t="shared" si="10"/>
        <v>45468</v>
      </c>
      <c r="AB22" s="27">
        <f t="shared" si="10"/>
        <v>45469</v>
      </c>
      <c r="AC22" s="6">
        <f t="shared" si="10"/>
        <v>45470</v>
      </c>
      <c r="AD22" s="6">
        <f t="shared" si="10"/>
        <v>45471</v>
      </c>
      <c r="AE22" s="6">
        <f t="shared" si="10"/>
        <v>45472</v>
      </c>
      <c r="AF22" s="6">
        <f t="shared" si="10"/>
        <v>45473</v>
      </c>
      <c r="AG22"/>
      <c r="AI22" s="48"/>
      <c r="AJ22" s="48"/>
      <c r="AM22" s="47"/>
      <c r="AN22" s="47"/>
      <c r="AO22" s="47"/>
      <c r="AP22" s="47"/>
      <c r="AW22" s="13">
        <v>3</v>
      </c>
      <c r="AX22">
        <v>2017</v>
      </c>
      <c r="AZ22" s="14"/>
    </row>
    <row r="23" spans="2:52" ht="11.25" customHeight="1" x14ac:dyDescent="0.25">
      <c r="B23" s="1">
        <v>6</v>
      </c>
      <c r="C23" s="4" t="str">
        <f>IF($AV$4=1,TEXT(DATE($B$1,$B23,C$1),"[$-405]ddd"),IF($AV$4=2,TEXT(DATE($B$1,$B23,C$1),"[$-409]ddd"),TEXT(DATE($B$1,$B23,C$1),"[$-407]ddd")))</f>
        <v>so</v>
      </c>
      <c r="D23" s="4" t="str">
        <f t="shared" ref="D23:AF23" si="11">IF($AV$4=1,TEXT(DATE($B$1,$B23,D$1),"[$-405]ddd"),IF($AV$4=2,TEXT(DATE($B$1,$B23,D$1),"[$-409]ddd"),TEXT(DATE($B$1,$B23,D$1),"[$-407]ddd")))</f>
        <v>ne</v>
      </c>
      <c r="E23" s="4" t="str">
        <f t="shared" si="11"/>
        <v>po</v>
      </c>
      <c r="F23" s="32" t="str">
        <f t="shared" si="11"/>
        <v>út</v>
      </c>
      <c r="G23" s="35" t="str">
        <f t="shared" si="11"/>
        <v>st</v>
      </c>
      <c r="H23" s="4" t="str">
        <f t="shared" si="11"/>
        <v>čt</v>
      </c>
      <c r="I23" s="4" t="str">
        <f t="shared" si="11"/>
        <v>pá</v>
      </c>
      <c r="J23" s="4" t="str">
        <f t="shared" si="11"/>
        <v>so</v>
      </c>
      <c r="K23" s="4" t="str">
        <f t="shared" si="11"/>
        <v>ne</v>
      </c>
      <c r="L23" s="4" t="str">
        <f t="shared" si="11"/>
        <v>po</v>
      </c>
      <c r="M23" s="25" t="str">
        <f t="shared" si="11"/>
        <v>út</v>
      </c>
      <c r="N23" s="28" t="str">
        <f t="shared" si="11"/>
        <v>st</v>
      </c>
      <c r="O23" s="4" t="str">
        <f t="shared" si="11"/>
        <v>čt</v>
      </c>
      <c r="P23" s="4" t="str">
        <f t="shared" si="11"/>
        <v>pá</v>
      </c>
      <c r="Q23" s="4" t="str">
        <f t="shared" si="11"/>
        <v>so</v>
      </c>
      <c r="R23" s="4" t="str">
        <f t="shared" si="11"/>
        <v>ne</v>
      </c>
      <c r="S23" s="4" t="str">
        <f t="shared" si="11"/>
        <v>po</v>
      </c>
      <c r="T23" s="4" t="str">
        <f t="shared" si="11"/>
        <v>út</v>
      </c>
      <c r="U23" s="4" t="str">
        <f t="shared" si="11"/>
        <v>st</v>
      </c>
      <c r="V23" s="4" t="str">
        <f t="shared" si="11"/>
        <v>čt</v>
      </c>
      <c r="W23" s="4" t="str">
        <f t="shared" si="11"/>
        <v>pá</v>
      </c>
      <c r="X23" s="4" t="str">
        <f t="shared" si="11"/>
        <v>so</v>
      </c>
      <c r="Y23" s="4" t="str">
        <f t="shared" si="11"/>
        <v>ne</v>
      </c>
      <c r="Z23" s="4" t="str">
        <f t="shared" si="11"/>
        <v>po</v>
      </c>
      <c r="AA23" s="25" t="str">
        <f t="shared" si="11"/>
        <v>út</v>
      </c>
      <c r="AB23" s="28" t="str">
        <f t="shared" si="11"/>
        <v>st</v>
      </c>
      <c r="AC23" s="4" t="str">
        <f t="shared" si="11"/>
        <v>čt</v>
      </c>
      <c r="AD23" s="4" t="str">
        <f t="shared" si="11"/>
        <v>pá</v>
      </c>
      <c r="AE23" s="4" t="str">
        <f t="shared" si="11"/>
        <v>so</v>
      </c>
      <c r="AF23" s="4" t="str">
        <f t="shared" si="11"/>
        <v>ne</v>
      </c>
      <c r="AI23" s="48"/>
      <c r="AJ23" s="48"/>
      <c r="AM23" s="8"/>
      <c r="AN23" s="8"/>
      <c r="AO23" s="8"/>
      <c r="AP23" s="8"/>
      <c r="AW23" s="13">
        <v>4</v>
      </c>
      <c r="AX23">
        <v>2018</v>
      </c>
      <c r="AZ23" s="14"/>
    </row>
    <row r="24" spans="2:52" ht="15" customHeight="1" x14ac:dyDescent="0.25">
      <c r="C24" s="3"/>
      <c r="D24" s="3"/>
      <c r="E24" s="3"/>
      <c r="F24" s="33"/>
      <c r="G24" s="36"/>
      <c r="H24" s="3"/>
      <c r="I24" s="3"/>
      <c r="J24" s="3"/>
      <c r="K24" s="3"/>
      <c r="L24" s="3"/>
      <c r="M24" s="26"/>
      <c r="N24" s="30" t="s">
        <v>16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26"/>
      <c r="AB24" s="29"/>
      <c r="AC24" s="3"/>
      <c r="AD24" s="3"/>
      <c r="AE24" s="3"/>
      <c r="AF24" s="3"/>
      <c r="AI24" s="48"/>
      <c r="AJ24" s="48"/>
      <c r="AM24" s="8"/>
      <c r="AN24" s="8"/>
      <c r="AO24" s="8"/>
      <c r="AP24" s="8"/>
      <c r="AW24" s="13"/>
      <c r="AZ24" s="14"/>
    </row>
    <row r="25" spans="2:52" ht="6" hidden="1" customHeight="1" x14ac:dyDescent="0.25">
      <c r="AI25" s="48"/>
      <c r="AJ25" s="48"/>
      <c r="AM25" s="8"/>
      <c r="AN25" s="8"/>
      <c r="AO25" s="8"/>
      <c r="AP25" s="8"/>
      <c r="AW25" s="13"/>
      <c r="AZ25" s="14"/>
    </row>
    <row r="26" spans="2:52" ht="15" customHeight="1" thickBot="1" x14ac:dyDescent="0.3">
      <c r="B26" s="23" t="str">
        <f>IF($AV$4=1,TEXT(DATE(2000,7,1),"[$-405]mmmm"),IF($AV$4=2,TEXT(DATE(2000,7,1),"[$-409]mmmm"),TEXT(DATE(2000,7,1),"[$-407]mmmm")))</f>
        <v>červenec</v>
      </c>
      <c r="C26" s="6">
        <f>DATE($B$1,$B$27,C1)</f>
        <v>45474</v>
      </c>
      <c r="D26" s="6">
        <f t="shared" ref="D26:AE26" si="12">DATE($B$1,$B$27,D1)</f>
        <v>45475</v>
      </c>
      <c r="E26" s="34">
        <f t="shared" si="12"/>
        <v>45476</v>
      </c>
      <c r="F26" s="6">
        <f t="shared" si="12"/>
        <v>45477</v>
      </c>
      <c r="G26" s="6">
        <f t="shared" si="12"/>
        <v>45478</v>
      </c>
      <c r="H26" s="6">
        <f t="shared" si="12"/>
        <v>45479</v>
      </c>
      <c r="I26" s="6">
        <f t="shared" si="12"/>
        <v>45480</v>
      </c>
      <c r="J26" s="6">
        <f t="shared" si="12"/>
        <v>45481</v>
      </c>
      <c r="K26" s="24">
        <f t="shared" si="12"/>
        <v>45482</v>
      </c>
      <c r="L26" s="27">
        <f t="shared" si="12"/>
        <v>45483</v>
      </c>
      <c r="M26" s="6">
        <f t="shared" si="12"/>
        <v>45484</v>
      </c>
      <c r="N26" s="6">
        <f t="shared" si="12"/>
        <v>45485</v>
      </c>
      <c r="O26" s="6">
        <f t="shared" si="12"/>
        <v>45486</v>
      </c>
      <c r="P26" s="6">
        <f t="shared" si="12"/>
        <v>45487</v>
      </c>
      <c r="Q26" s="6">
        <f t="shared" si="12"/>
        <v>45488</v>
      </c>
      <c r="R26" s="6">
        <f>DATE($B$1,$B$27,R1)</f>
        <v>45489</v>
      </c>
      <c r="S26" s="6">
        <f t="shared" si="12"/>
        <v>45490</v>
      </c>
      <c r="T26" s="6">
        <f t="shared" si="12"/>
        <v>45491</v>
      </c>
      <c r="U26" s="6">
        <f t="shared" si="12"/>
        <v>45492</v>
      </c>
      <c r="V26" s="6">
        <f t="shared" si="12"/>
        <v>45493</v>
      </c>
      <c r="W26" s="6">
        <f t="shared" si="12"/>
        <v>45494</v>
      </c>
      <c r="X26" s="6">
        <f t="shared" si="12"/>
        <v>45495</v>
      </c>
      <c r="Y26" s="24">
        <f t="shared" si="12"/>
        <v>45496</v>
      </c>
      <c r="Z26" s="27">
        <f t="shared" si="12"/>
        <v>45497</v>
      </c>
      <c r="AA26" s="6">
        <f t="shared" si="12"/>
        <v>45498</v>
      </c>
      <c r="AB26" s="6">
        <f t="shared" si="12"/>
        <v>45499</v>
      </c>
      <c r="AC26" s="6">
        <f t="shared" si="12"/>
        <v>45500</v>
      </c>
      <c r="AD26" s="6">
        <f t="shared" si="12"/>
        <v>45501</v>
      </c>
      <c r="AE26" s="6">
        <f t="shared" si="12"/>
        <v>45502</v>
      </c>
      <c r="AF26" s="6">
        <f>DATE($B$1,$B$27,AF1)</f>
        <v>45503</v>
      </c>
      <c r="AG26" s="34">
        <f>DATE($B$1,$B$27,AG1)</f>
        <v>45504</v>
      </c>
      <c r="AI26" s="48"/>
      <c r="AJ26" s="48"/>
      <c r="AM26" s="20"/>
      <c r="AN26" s="8"/>
      <c r="AO26" s="8"/>
      <c r="AP26" s="8"/>
      <c r="AW26" s="15"/>
      <c r="AX26" s="16"/>
      <c r="AY26" s="16"/>
      <c r="AZ26" s="17"/>
    </row>
    <row r="27" spans="2:52" ht="11.25" customHeight="1" x14ac:dyDescent="0.25">
      <c r="B27" s="1">
        <v>7</v>
      </c>
      <c r="C27" s="4" t="str">
        <f>IF($AV$4=1,TEXT(DATE($B$1,$B27,C$1),"[$-405]ddd"),IF($AV$4=2,TEXT(DATE($B$1,$B27,C$1),"[$-409]ddd"),TEXT(DATE($B$1,$B27,C$1),"[$-407]ddd")))</f>
        <v>po</v>
      </c>
      <c r="D27" s="4" t="str">
        <f t="shared" ref="D27:AG27" si="13">IF($AV$4=1,TEXT(DATE($B$1,$B27,D$1),"[$-405]ddd"),IF($AV$4=2,TEXT(DATE($B$1,$B27,D$1),"[$-409]ddd"),TEXT(DATE($B$1,$B27,D$1),"[$-407]ddd")))</f>
        <v>út</v>
      </c>
      <c r="E27" s="35" t="str">
        <f t="shared" si="13"/>
        <v>st</v>
      </c>
      <c r="F27" s="4" t="str">
        <f t="shared" si="13"/>
        <v>čt</v>
      </c>
      <c r="G27" s="4" t="str">
        <f t="shared" si="13"/>
        <v>pá</v>
      </c>
      <c r="H27" s="4" t="str">
        <f t="shared" si="13"/>
        <v>so</v>
      </c>
      <c r="I27" s="4" t="str">
        <f t="shared" si="13"/>
        <v>ne</v>
      </c>
      <c r="J27" s="4" t="str">
        <f t="shared" si="13"/>
        <v>po</v>
      </c>
      <c r="K27" s="25" t="str">
        <f t="shared" si="13"/>
        <v>út</v>
      </c>
      <c r="L27" s="28" t="str">
        <f t="shared" si="13"/>
        <v>st</v>
      </c>
      <c r="M27" s="4" t="str">
        <f t="shared" si="13"/>
        <v>čt</v>
      </c>
      <c r="N27" s="4" t="str">
        <f t="shared" si="13"/>
        <v>pá</v>
      </c>
      <c r="O27" s="4" t="str">
        <f t="shared" si="13"/>
        <v>so</v>
      </c>
      <c r="P27" s="4" t="str">
        <f t="shared" si="13"/>
        <v>ne</v>
      </c>
      <c r="Q27" s="4" t="str">
        <f t="shared" si="13"/>
        <v>po</v>
      </c>
      <c r="R27" s="4" t="str">
        <f t="shared" si="13"/>
        <v>út</v>
      </c>
      <c r="S27" s="4" t="str">
        <f t="shared" si="13"/>
        <v>st</v>
      </c>
      <c r="T27" s="4" t="str">
        <f t="shared" si="13"/>
        <v>čt</v>
      </c>
      <c r="U27" s="4" t="str">
        <f t="shared" si="13"/>
        <v>pá</v>
      </c>
      <c r="V27" s="4" t="str">
        <f t="shared" si="13"/>
        <v>so</v>
      </c>
      <c r="W27" s="4" t="str">
        <f t="shared" si="13"/>
        <v>ne</v>
      </c>
      <c r="X27" s="4" t="str">
        <f t="shared" si="13"/>
        <v>po</v>
      </c>
      <c r="Y27" s="25" t="str">
        <f t="shared" si="13"/>
        <v>út</v>
      </c>
      <c r="Z27" s="28" t="str">
        <f t="shared" si="13"/>
        <v>st</v>
      </c>
      <c r="AA27" s="4" t="str">
        <f t="shared" si="13"/>
        <v>čt</v>
      </c>
      <c r="AB27" s="4" t="str">
        <f t="shared" si="13"/>
        <v>pá</v>
      </c>
      <c r="AC27" s="4" t="str">
        <f t="shared" si="13"/>
        <v>so</v>
      </c>
      <c r="AD27" s="4" t="str">
        <f t="shared" si="13"/>
        <v>ne</v>
      </c>
      <c r="AE27" s="4" t="str">
        <f t="shared" si="13"/>
        <v>po</v>
      </c>
      <c r="AF27" s="4" t="str">
        <f t="shared" si="13"/>
        <v>út</v>
      </c>
      <c r="AG27" s="35" t="str">
        <f t="shared" si="13"/>
        <v>st</v>
      </c>
      <c r="AI27" s="48"/>
      <c r="AJ27" s="48"/>
    </row>
    <row r="28" spans="2:52" ht="15.75" customHeight="1" x14ac:dyDescent="0.25">
      <c r="C28" s="3"/>
      <c r="D28" s="3"/>
      <c r="E28" s="36"/>
      <c r="F28" s="3"/>
      <c r="G28" s="3"/>
      <c r="H28" s="3"/>
      <c r="I28" s="3"/>
      <c r="J28" s="3"/>
      <c r="K28" s="26"/>
      <c r="L28" s="30" t="s">
        <v>16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26"/>
      <c r="Z28" s="29"/>
      <c r="AA28" s="3"/>
      <c r="AB28" s="3"/>
      <c r="AC28" s="3"/>
      <c r="AD28" s="3"/>
      <c r="AE28" s="3"/>
      <c r="AF28" s="3"/>
      <c r="AG28" s="36"/>
      <c r="AI28" s="48"/>
      <c r="AJ28" s="48"/>
      <c r="AN28" s="18"/>
      <c r="AS28" s="22"/>
      <c r="AT28" s="21"/>
    </row>
    <row r="29" spans="2:52" ht="0.75" customHeight="1" x14ac:dyDescent="0.25">
      <c r="AI29" s="48"/>
      <c r="AJ29" s="48"/>
      <c r="AS29" s="21"/>
      <c r="AT29" s="21"/>
    </row>
    <row r="30" spans="2:52" ht="15" customHeight="1" x14ac:dyDescent="0.25">
      <c r="B30" s="23" t="str">
        <f>IF($AV$4=1,TEXT(DATE(2000,8,1),"[$-405]mmmm"),IF($AV$4=2,TEXT(DATE(2000,8,1),"[$-409]mmmm"),TEXT(DATE(2000,8,1),"[$-407]mmmm")))</f>
        <v>srpen</v>
      </c>
      <c r="C30" s="6">
        <f>DATE($B$1,$B$31,C1)</f>
        <v>45505</v>
      </c>
      <c r="D30" s="6">
        <f t="shared" ref="D30:AF30" si="14">DATE($B$1,$B$31,D1)</f>
        <v>45506</v>
      </c>
      <c r="E30" s="6">
        <f t="shared" si="14"/>
        <v>45507</v>
      </c>
      <c r="F30" s="6">
        <f t="shared" si="14"/>
        <v>45508</v>
      </c>
      <c r="G30" s="6">
        <f t="shared" si="14"/>
        <v>45509</v>
      </c>
      <c r="H30" s="24">
        <f t="shared" si="14"/>
        <v>45510</v>
      </c>
      <c r="I30" s="27">
        <f t="shared" si="14"/>
        <v>45511</v>
      </c>
      <c r="J30" s="6">
        <f t="shared" si="14"/>
        <v>45512</v>
      </c>
      <c r="K30" s="6">
        <f t="shared" si="14"/>
        <v>45513</v>
      </c>
      <c r="L30" s="6">
        <f t="shared" si="14"/>
        <v>45514</v>
      </c>
      <c r="M30" s="6">
        <f t="shared" si="14"/>
        <v>45515</v>
      </c>
      <c r="N30" s="6">
        <f t="shared" si="14"/>
        <v>45516</v>
      </c>
      <c r="O30" s="6">
        <f t="shared" si="14"/>
        <v>45517</v>
      </c>
      <c r="P30" s="6">
        <f t="shared" si="14"/>
        <v>45518</v>
      </c>
      <c r="Q30" s="6">
        <f t="shared" si="14"/>
        <v>45519</v>
      </c>
      <c r="R30" s="6">
        <f t="shared" si="14"/>
        <v>45520</v>
      </c>
      <c r="S30" s="6">
        <f t="shared" si="14"/>
        <v>45521</v>
      </c>
      <c r="T30" s="6">
        <f t="shared" si="14"/>
        <v>45522</v>
      </c>
      <c r="U30" s="6">
        <f t="shared" si="14"/>
        <v>45523</v>
      </c>
      <c r="V30" s="24">
        <f t="shared" si="14"/>
        <v>45524</v>
      </c>
      <c r="W30" s="27">
        <f t="shared" si="14"/>
        <v>45525</v>
      </c>
      <c r="X30" s="6">
        <f t="shared" si="14"/>
        <v>45526</v>
      </c>
      <c r="Y30" s="6">
        <f t="shared" si="14"/>
        <v>45527</v>
      </c>
      <c r="Z30" s="6">
        <f t="shared" si="14"/>
        <v>45528</v>
      </c>
      <c r="AA30" s="6">
        <f t="shared" si="14"/>
        <v>45529</v>
      </c>
      <c r="AB30" s="6">
        <f t="shared" si="14"/>
        <v>45530</v>
      </c>
      <c r="AC30" s="6">
        <f t="shared" si="14"/>
        <v>45531</v>
      </c>
      <c r="AD30" s="34">
        <f t="shared" si="14"/>
        <v>45532</v>
      </c>
      <c r="AE30" s="6">
        <f t="shared" si="14"/>
        <v>45533</v>
      </c>
      <c r="AF30" s="6">
        <f t="shared" si="14"/>
        <v>45534</v>
      </c>
      <c r="AG30" s="6">
        <f>DATE($B$1,$B$31,AG1)</f>
        <v>45535</v>
      </c>
      <c r="AI30" s="48"/>
      <c r="AJ30" s="48"/>
      <c r="AN30" s="19"/>
      <c r="AS30" s="21"/>
      <c r="AT30" s="21"/>
    </row>
    <row r="31" spans="2:52" ht="11.25" customHeight="1" x14ac:dyDescent="0.25">
      <c r="B31" s="1">
        <v>8</v>
      </c>
      <c r="C31" s="4" t="str">
        <f>IF($AV$4=1,TEXT(DATE($B$1,$B31,C$1),"[$-405]ddd"),IF($AV$4=2,TEXT(DATE($B$1,$B31,C$1),"[$-409]ddd"),TEXT(DATE($B$1,$B31,C$1),"[$-407]ddd")))</f>
        <v>čt</v>
      </c>
      <c r="D31" s="4" t="str">
        <f t="shared" ref="D31:AG31" si="15">IF($AV$4=1,TEXT(DATE($B$1,$B31,D$1),"[$-405]ddd"),IF($AV$4=2,TEXT(DATE($B$1,$B31,D$1),"[$-409]ddd"),TEXT(DATE($B$1,$B31,D$1),"[$-407]ddd")))</f>
        <v>pá</v>
      </c>
      <c r="E31" s="4" t="str">
        <f t="shared" si="15"/>
        <v>so</v>
      </c>
      <c r="F31" s="4" t="str">
        <f t="shared" si="15"/>
        <v>ne</v>
      </c>
      <c r="G31" s="4" t="str">
        <f t="shared" si="15"/>
        <v>po</v>
      </c>
      <c r="H31" s="25" t="str">
        <f t="shared" si="15"/>
        <v>út</v>
      </c>
      <c r="I31" s="28" t="str">
        <f t="shared" si="15"/>
        <v>st</v>
      </c>
      <c r="J31" s="4" t="str">
        <f t="shared" si="15"/>
        <v>čt</v>
      </c>
      <c r="K31" s="4" t="str">
        <f t="shared" si="15"/>
        <v>pá</v>
      </c>
      <c r="L31" s="4" t="str">
        <f t="shared" si="15"/>
        <v>so</v>
      </c>
      <c r="M31" s="4" t="str">
        <f t="shared" si="15"/>
        <v>ne</v>
      </c>
      <c r="N31" s="4" t="str">
        <f t="shared" si="15"/>
        <v>po</v>
      </c>
      <c r="O31" s="4" t="str">
        <f t="shared" si="15"/>
        <v>út</v>
      </c>
      <c r="P31" s="4" t="str">
        <f t="shared" si="15"/>
        <v>st</v>
      </c>
      <c r="Q31" s="4" t="str">
        <f t="shared" si="15"/>
        <v>čt</v>
      </c>
      <c r="R31" s="4" t="str">
        <f t="shared" si="15"/>
        <v>pá</v>
      </c>
      <c r="S31" s="4" t="str">
        <f t="shared" si="15"/>
        <v>so</v>
      </c>
      <c r="T31" s="4" t="str">
        <f t="shared" si="15"/>
        <v>ne</v>
      </c>
      <c r="U31" s="4" t="str">
        <f t="shared" si="15"/>
        <v>po</v>
      </c>
      <c r="V31" s="25" t="str">
        <f t="shared" si="15"/>
        <v>út</v>
      </c>
      <c r="W31" s="28" t="str">
        <f t="shared" si="15"/>
        <v>st</v>
      </c>
      <c r="X31" s="4" t="str">
        <f t="shared" si="15"/>
        <v>čt</v>
      </c>
      <c r="Y31" s="4" t="str">
        <f t="shared" si="15"/>
        <v>pá</v>
      </c>
      <c r="Z31" s="4" t="str">
        <f t="shared" si="15"/>
        <v>so</v>
      </c>
      <c r="AA31" s="4" t="str">
        <f t="shared" si="15"/>
        <v>ne</v>
      </c>
      <c r="AB31" s="4" t="str">
        <f t="shared" si="15"/>
        <v>po</v>
      </c>
      <c r="AC31" s="4" t="str">
        <f t="shared" si="15"/>
        <v>út</v>
      </c>
      <c r="AD31" s="35" t="str">
        <f t="shared" si="15"/>
        <v>st</v>
      </c>
      <c r="AE31" s="4" t="str">
        <f t="shared" si="15"/>
        <v>čt</v>
      </c>
      <c r="AF31" s="4" t="str">
        <f t="shared" si="15"/>
        <v>pá</v>
      </c>
      <c r="AG31" s="4" t="str">
        <f t="shared" si="15"/>
        <v>so</v>
      </c>
      <c r="AI31" s="48"/>
      <c r="AJ31" s="48"/>
      <c r="AN31" s="18"/>
      <c r="AS31" s="21"/>
      <c r="AT31" s="21"/>
      <c r="AX31" t="s">
        <v>1</v>
      </c>
      <c r="AY31">
        <v>6</v>
      </c>
    </row>
    <row r="32" spans="2:52" ht="15.75" customHeight="1" x14ac:dyDescent="0.25">
      <c r="C32" s="3"/>
      <c r="D32" s="3"/>
      <c r="E32" s="3"/>
      <c r="F32" s="3"/>
      <c r="G32" s="3"/>
      <c r="H32" s="26"/>
      <c r="I32" s="30" t="s">
        <v>16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26"/>
      <c r="W32" s="29"/>
      <c r="X32" s="3"/>
      <c r="Y32" s="3"/>
      <c r="Z32" s="3"/>
      <c r="AA32" s="3"/>
      <c r="AB32" s="3"/>
      <c r="AC32" s="3"/>
      <c r="AD32" s="36"/>
      <c r="AE32" s="3"/>
      <c r="AF32" s="3"/>
      <c r="AG32" s="3"/>
      <c r="AI32" s="49"/>
      <c r="AJ32" s="49"/>
      <c r="AN32" s="18"/>
      <c r="AS32" s="21"/>
      <c r="AT32" s="21"/>
      <c r="AW32">
        <v>1</v>
      </c>
      <c r="AX32" t="s">
        <v>9</v>
      </c>
    </row>
    <row r="33" spans="2:50" ht="0.75" customHeight="1" x14ac:dyDescent="0.25">
      <c r="AI33" s="49"/>
      <c r="AJ33" s="49"/>
      <c r="AS33" s="21"/>
      <c r="AT33" s="21"/>
      <c r="AW33">
        <v>2</v>
      </c>
      <c r="AX33" t="s">
        <v>10</v>
      </c>
    </row>
    <row r="34" spans="2:50" ht="15" customHeight="1" x14ac:dyDescent="0.25">
      <c r="B34" s="23" t="str">
        <f>IF($AV$4=1,TEXT(DATE(2000,9,1),"[$-405]mmmm"),IF($AV$4=2,TEXT(DATE(2000,9,1),"[$-409]mmmm"),TEXT(DATE(2000,9,1),"[$-407]mmmm")))</f>
        <v>září</v>
      </c>
      <c r="C34" s="6">
        <f>DATE($B$1,$B$35,C1)</f>
        <v>45536</v>
      </c>
      <c r="D34" s="6">
        <f t="shared" ref="D34:AF34" si="16">DATE($B$1,$B$35,D1)</f>
        <v>45537</v>
      </c>
      <c r="E34" s="24">
        <f>DATE($B$1,$B$35,E1)</f>
        <v>45538</v>
      </c>
      <c r="F34" s="27">
        <f t="shared" si="16"/>
        <v>45539</v>
      </c>
      <c r="G34" s="6">
        <f t="shared" si="16"/>
        <v>45540</v>
      </c>
      <c r="H34" s="6">
        <f t="shared" si="16"/>
        <v>45541</v>
      </c>
      <c r="I34" s="6">
        <f t="shared" si="16"/>
        <v>45542</v>
      </c>
      <c r="J34" s="6">
        <f t="shared" si="16"/>
        <v>45543</v>
      </c>
      <c r="K34" s="6">
        <f t="shared" si="16"/>
        <v>45544</v>
      </c>
      <c r="L34" s="6">
        <v>10</v>
      </c>
      <c r="M34" s="6">
        <f t="shared" si="16"/>
        <v>45546</v>
      </c>
      <c r="N34" s="6">
        <f t="shared" si="16"/>
        <v>45547</v>
      </c>
      <c r="O34" s="6">
        <f t="shared" si="16"/>
        <v>45548</v>
      </c>
      <c r="P34" s="6">
        <f t="shared" si="16"/>
        <v>45549</v>
      </c>
      <c r="Q34" s="6">
        <f t="shared" si="16"/>
        <v>45550</v>
      </c>
      <c r="R34" s="6">
        <f t="shared" si="16"/>
        <v>45551</v>
      </c>
      <c r="S34" s="24">
        <f t="shared" si="16"/>
        <v>45552</v>
      </c>
      <c r="T34" s="27">
        <f t="shared" si="16"/>
        <v>45553</v>
      </c>
      <c r="U34" s="6">
        <f t="shared" si="16"/>
        <v>45554</v>
      </c>
      <c r="V34" s="6">
        <f t="shared" si="16"/>
        <v>45555</v>
      </c>
      <c r="W34" s="6">
        <f t="shared" si="16"/>
        <v>45556</v>
      </c>
      <c r="X34" s="6">
        <f t="shared" si="16"/>
        <v>45557</v>
      </c>
      <c r="Y34" s="6">
        <f t="shared" si="16"/>
        <v>45558</v>
      </c>
      <c r="Z34" s="6">
        <f t="shared" si="16"/>
        <v>45559</v>
      </c>
      <c r="AA34" s="34">
        <f t="shared" si="16"/>
        <v>45560</v>
      </c>
      <c r="AB34" s="6">
        <f t="shared" si="16"/>
        <v>45561</v>
      </c>
      <c r="AC34" s="6">
        <f t="shared" si="16"/>
        <v>45562</v>
      </c>
      <c r="AD34" s="6">
        <f t="shared" si="16"/>
        <v>45563</v>
      </c>
      <c r="AE34" s="6">
        <f t="shared" si="16"/>
        <v>45564</v>
      </c>
      <c r="AF34" s="6">
        <f t="shared" si="16"/>
        <v>45565</v>
      </c>
      <c r="AI34" s="49"/>
      <c r="AJ34" s="49"/>
      <c r="AS34" s="21"/>
      <c r="AT34" s="21"/>
      <c r="AW34">
        <v>3</v>
      </c>
      <c r="AX34" t="s">
        <v>11</v>
      </c>
    </row>
    <row r="35" spans="2:50" ht="11.25" customHeight="1" x14ac:dyDescent="0.25">
      <c r="B35" s="1">
        <v>9</v>
      </c>
      <c r="C35" s="4" t="str">
        <f>IF($AV$4=1,TEXT(DATE($B$1,$B35,C$1),"[$-405]ddd"),IF($AV$4=2,TEXT(DATE($B$1,$B35,C$1),"[$-409]ddd"),TEXT(DATE($B$1,$B35,C$1),"[$-407]ddd")))</f>
        <v>ne</v>
      </c>
      <c r="D35" s="4" t="str">
        <f t="shared" ref="D35:AF35" si="17">IF($AV$4=1,TEXT(DATE($B$1,$B35,D$1),"[$-405]ddd"),IF($AV$4=2,TEXT(DATE($B$1,$B35,D$1),"[$-409]ddd"),TEXT(DATE($B$1,$B35,D$1),"[$-407]ddd")))</f>
        <v>po</v>
      </c>
      <c r="E35" s="25" t="str">
        <f t="shared" si="17"/>
        <v>út</v>
      </c>
      <c r="F35" s="28" t="str">
        <f t="shared" si="17"/>
        <v>st</v>
      </c>
      <c r="G35" s="4" t="str">
        <f t="shared" si="17"/>
        <v>čt</v>
      </c>
      <c r="H35" s="4" t="str">
        <f t="shared" si="17"/>
        <v>pá</v>
      </c>
      <c r="I35" s="4" t="str">
        <f t="shared" si="17"/>
        <v>so</v>
      </c>
      <c r="J35" s="4" t="str">
        <f t="shared" si="17"/>
        <v>ne</v>
      </c>
      <c r="K35" s="4" t="str">
        <f t="shared" si="17"/>
        <v>po</v>
      </c>
      <c r="L35" s="4" t="str">
        <f t="shared" si="17"/>
        <v>út</v>
      </c>
      <c r="M35" s="4" t="str">
        <f t="shared" si="17"/>
        <v>st</v>
      </c>
      <c r="N35" s="4" t="str">
        <f t="shared" si="17"/>
        <v>čt</v>
      </c>
      <c r="O35" s="4" t="str">
        <f t="shared" si="17"/>
        <v>pá</v>
      </c>
      <c r="P35" s="4" t="str">
        <f t="shared" si="17"/>
        <v>so</v>
      </c>
      <c r="Q35" s="4" t="str">
        <f t="shared" si="17"/>
        <v>ne</v>
      </c>
      <c r="R35" s="4" t="str">
        <f t="shared" si="17"/>
        <v>po</v>
      </c>
      <c r="S35" s="25" t="str">
        <f t="shared" si="17"/>
        <v>út</v>
      </c>
      <c r="T35" s="28" t="str">
        <f t="shared" si="17"/>
        <v>st</v>
      </c>
      <c r="U35" s="4" t="str">
        <f t="shared" si="17"/>
        <v>čt</v>
      </c>
      <c r="V35" s="4" t="str">
        <f t="shared" si="17"/>
        <v>pá</v>
      </c>
      <c r="W35" s="4" t="str">
        <f t="shared" si="17"/>
        <v>so</v>
      </c>
      <c r="X35" s="4" t="str">
        <f t="shared" si="17"/>
        <v>ne</v>
      </c>
      <c r="Y35" s="4" t="str">
        <f t="shared" si="17"/>
        <v>po</v>
      </c>
      <c r="Z35" s="4" t="str">
        <f t="shared" si="17"/>
        <v>út</v>
      </c>
      <c r="AA35" s="35" t="str">
        <f t="shared" si="17"/>
        <v>st</v>
      </c>
      <c r="AB35" s="4" t="str">
        <f t="shared" si="17"/>
        <v>čt</v>
      </c>
      <c r="AC35" s="4" t="str">
        <f t="shared" si="17"/>
        <v>pá</v>
      </c>
      <c r="AD35" s="4" t="str">
        <f t="shared" si="17"/>
        <v>so</v>
      </c>
      <c r="AE35" s="4" t="str">
        <f t="shared" si="17"/>
        <v>ne</v>
      </c>
      <c r="AF35" s="4" t="str">
        <f t="shared" si="17"/>
        <v>po</v>
      </c>
      <c r="AI35" s="49"/>
      <c r="AJ35" s="49"/>
      <c r="AS35" s="21"/>
      <c r="AT35" s="21"/>
      <c r="AW35">
        <v>4</v>
      </c>
      <c r="AX35" t="s">
        <v>12</v>
      </c>
    </row>
    <row r="36" spans="2:50" ht="15" customHeight="1" x14ac:dyDescent="0.25">
      <c r="C36" s="3"/>
      <c r="D36" s="3"/>
      <c r="E36" s="26"/>
      <c r="F36" s="30" t="s">
        <v>16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6"/>
      <c r="T36" s="29"/>
      <c r="U36" s="3"/>
      <c r="V36" s="3"/>
      <c r="W36" s="3"/>
      <c r="X36" s="3"/>
      <c r="Y36" s="3"/>
      <c r="Z36" s="3"/>
      <c r="AA36" s="36"/>
      <c r="AB36" s="3"/>
      <c r="AC36" s="3"/>
      <c r="AD36" s="3"/>
      <c r="AE36" s="3"/>
      <c r="AF36" s="3"/>
      <c r="AI36" s="49"/>
      <c r="AJ36" s="49"/>
      <c r="AS36" s="21"/>
      <c r="AT36" s="21"/>
      <c r="AW36">
        <v>5</v>
      </c>
      <c r="AX36" t="s">
        <v>13</v>
      </c>
    </row>
    <row r="37" spans="2:50" ht="3.75" hidden="1" customHeight="1" x14ac:dyDescent="0.25">
      <c r="AI37" s="49"/>
      <c r="AJ37" s="49"/>
      <c r="AS37" s="21"/>
      <c r="AT37" s="21"/>
      <c r="AW37">
        <v>6</v>
      </c>
      <c r="AX37" t="s">
        <v>14</v>
      </c>
    </row>
    <row r="38" spans="2:50" ht="15" customHeight="1" x14ac:dyDescent="0.25">
      <c r="B38" s="23" t="str">
        <f>IF($AV$4=1,TEXT(DATE(2000,10,1),"[$-405]mmmm"),IF($AV$4=2,TEXT(DATE(2000,10,1),"[$-409]mmmm"),TEXT(DATE(2000,10,1),"[$-407]mmmm")))</f>
        <v>říjen</v>
      </c>
      <c r="C38" s="24">
        <f>DATE($B$1,$B$39,C1)</f>
        <v>45566</v>
      </c>
      <c r="D38" s="27">
        <f t="shared" ref="D38:AF38" si="18">DATE($B$1,$B$39,D1)</f>
        <v>45567</v>
      </c>
      <c r="E38" s="6">
        <f t="shared" si="18"/>
        <v>45568</v>
      </c>
      <c r="F38" s="6">
        <f t="shared" si="18"/>
        <v>45569</v>
      </c>
      <c r="G38" s="6">
        <f t="shared" si="18"/>
        <v>45570</v>
      </c>
      <c r="H38" s="6">
        <f t="shared" si="18"/>
        <v>45571</v>
      </c>
      <c r="I38" s="6">
        <f t="shared" si="18"/>
        <v>45572</v>
      </c>
      <c r="J38" s="6">
        <f t="shared" si="18"/>
        <v>45573</v>
      </c>
      <c r="K38" s="6">
        <f t="shared" si="18"/>
        <v>45574</v>
      </c>
      <c r="L38" s="6">
        <f t="shared" si="18"/>
        <v>45575</v>
      </c>
      <c r="M38" s="6">
        <f t="shared" si="18"/>
        <v>45576</v>
      </c>
      <c r="N38" s="6">
        <f t="shared" si="18"/>
        <v>45577</v>
      </c>
      <c r="O38" s="6">
        <f t="shared" si="18"/>
        <v>45578</v>
      </c>
      <c r="P38" s="6">
        <f t="shared" si="18"/>
        <v>45579</v>
      </c>
      <c r="Q38" s="24">
        <f t="shared" si="18"/>
        <v>45580</v>
      </c>
      <c r="R38" s="27">
        <f t="shared" si="18"/>
        <v>45581</v>
      </c>
      <c r="S38" s="6">
        <f t="shared" si="18"/>
        <v>45582</v>
      </c>
      <c r="T38" s="6">
        <f t="shared" si="18"/>
        <v>45583</v>
      </c>
      <c r="U38" s="6">
        <f t="shared" si="18"/>
        <v>45584</v>
      </c>
      <c r="V38" s="6">
        <f t="shared" si="18"/>
        <v>45585</v>
      </c>
      <c r="W38" s="6">
        <f t="shared" si="18"/>
        <v>45586</v>
      </c>
      <c r="X38" s="6">
        <f t="shared" si="18"/>
        <v>45587</v>
      </c>
      <c r="Y38" s="34">
        <f t="shared" si="18"/>
        <v>45588</v>
      </c>
      <c r="Z38" s="6">
        <f t="shared" si="18"/>
        <v>45589</v>
      </c>
      <c r="AA38" s="6">
        <f t="shared" si="18"/>
        <v>45590</v>
      </c>
      <c r="AB38" s="6">
        <f t="shared" si="18"/>
        <v>45591</v>
      </c>
      <c r="AC38" s="6">
        <f t="shared" si="18"/>
        <v>45592</v>
      </c>
      <c r="AD38" s="6">
        <f t="shared" si="18"/>
        <v>45593</v>
      </c>
      <c r="AE38" s="24">
        <f t="shared" si="18"/>
        <v>45594</v>
      </c>
      <c r="AF38" s="27">
        <f t="shared" si="18"/>
        <v>45595</v>
      </c>
      <c r="AG38" s="6">
        <f>DATE($B$1,$B$39,AG1)</f>
        <v>45596</v>
      </c>
      <c r="AI38" s="49"/>
      <c r="AJ38" s="49"/>
      <c r="AS38" s="21"/>
      <c r="AT38" s="21"/>
      <c r="AW38">
        <v>7</v>
      </c>
      <c r="AX38" t="s">
        <v>15</v>
      </c>
    </row>
    <row r="39" spans="2:50" ht="11.25" customHeight="1" x14ac:dyDescent="0.25">
      <c r="B39" s="1">
        <v>10</v>
      </c>
      <c r="C39" s="25" t="str">
        <f>IF($AV$4=1,TEXT(DATE($B$1,$B39,C$1),"[$-405]ddd"),IF($AV$4=2,TEXT(DATE($B$1,$B39,C$1),"[$-409]ddd"),TEXT(DATE($B$1,$B39,C$1),"[$-407]ddd")))</f>
        <v>út</v>
      </c>
      <c r="D39" s="28" t="str">
        <f t="shared" ref="D39:AG39" si="19">IF($AV$4=1,TEXT(DATE($B$1,$B39,D$1),"[$-405]ddd"),IF($AV$4=2,TEXT(DATE($B$1,$B39,D$1),"[$-409]ddd"),TEXT(DATE($B$1,$B39,D$1),"[$-407]ddd")))</f>
        <v>st</v>
      </c>
      <c r="E39" s="4" t="str">
        <f t="shared" si="19"/>
        <v>čt</v>
      </c>
      <c r="F39" s="4" t="str">
        <f t="shared" si="19"/>
        <v>pá</v>
      </c>
      <c r="G39" s="4" t="str">
        <f t="shared" si="19"/>
        <v>so</v>
      </c>
      <c r="H39" s="4" t="str">
        <f t="shared" si="19"/>
        <v>ne</v>
      </c>
      <c r="I39" s="4" t="str">
        <f t="shared" si="19"/>
        <v>po</v>
      </c>
      <c r="J39" s="4" t="str">
        <f t="shared" si="19"/>
        <v>út</v>
      </c>
      <c r="K39" s="4" t="str">
        <f t="shared" si="19"/>
        <v>st</v>
      </c>
      <c r="L39" s="4" t="str">
        <f t="shared" si="19"/>
        <v>čt</v>
      </c>
      <c r="M39" s="4" t="str">
        <f t="shared" si="19"/>
        <v>pá</v>
      </c>
      <c r="N39" s="4" t="str">
        <f t="shared" si="19"/>
        <v>so</v>
      </c>
      <c r="O39" s="4" t="str">
        <f t="shared" si="19"/>
        <v>ne</v>
      </c>
      <c r="P39" s="4" t="str">
        <f t="shared" si="19"/>
        <v>po</v>
      </c>
      <c r="Q39" s="25" t="str">
        <f t="shared" si="19"/>
        <v>út</v>
      </c>
      <c r="R39" s="28" t="str">
        <f t="shared" si="19"/>
        <v>st</v>
      </c>
      <c r="S39" s="4" t="str">
        <f t="shared" si="19"/>
        <v>čt</v>
      </c>
      <c r="T39" s="4" t="str">
        <f t="shared" si="19"/>
        <v>pá</v>
      </c>
      <c r="U39" s="4" t="str">
        <f t="shared" si="19"/>
        <v>so</v>
      </c>
      <c r="V39" s="4" t="str">
        <f t="shared" si="19"/>
        <v>ne</v>
      </c>
      <c r="W39" s="4" t="str">
        <f t="shared" si="19"/>
        <v>po</v>
      </c>
      <c r="X39" s="4" t="str">
        <f t="shared" si="19"/>
        <v>út</v>
      </c>
      <c r="Y39" s="35" t="str">
        <f t="shared" si="19"/>
        <v>st</v>
      </c>
      <c r="Z39" s="4" t="str">
        <f t="shared" si="19"/>
        <v>čt</v>
      </c>
      <c r="AA39" s="4" t="str">
        <f t="shared" si="19"/>
        <v>pá</v>
      </c>
      <c r="AB39" s="4" t="str">
        <f t="shared" si="19"/>
        <v>so</v>
      </c>
      <c r="AC39" s="4" t="str">
        <f t="shared" si="19"/>
        <v>ne</v>
      </c>
      <c r="AD39" s="4" t="str">
        <f t="shared" si="19"/>
        <v>po</v>
      </c>
      <c r="AE39" s="25" t="str">
        <f t="shared" si="19"/>
        <v>út</v>
      </c>
      <c r="AF39" s="28" t="str">
        <f t="shared" si="19"/>
        <v>st</v>
      </c>
      <c r="AG39" s="4" t="str">
        <f t="shared" si="19"/>
        <v>čt</v>
      </c>
      <c r="AI39" s="49"/>
      <c r="AJ39" s="49"/>
      <c r="AS39" s="21"/>
      <c r="AT39" s="21"/>
    </row>
    <row r="40" spans="2:50" ht="15.75" customHeight="1" x14ac:dyDescent="0.25">
      <c r="C40" s="26"/>
      <c r="D40" s="30" t="s">
        <v>16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26"/>
      <c r="R40" s="29"/>
      <c r="S40" s="3"/>
      <c r="T40" s="3"/>
      <c r="U40" s="3"/>
      <c r="V40" s="3"/>
      <c r="W40" s="3"/>
      <c r="X40" s="3"/>
      <c r="Y40" s="36"/>
      <c r="Z40" s="3"/>
      <c r="AA40" s="3"/>
      <c r="AB40" s="3"/>
      <c r="AC40" s="3"/>
      <c r="AD40" s="3"/>
      <c r="AE40" s="26"/>
      <c r="AF40" s="30" t="s">
        <v>16</v>
      </c>
      <c r="AG40" s="3"/>
      <c r="AI40" s="49"/>
      <c r="AJ40" s="49"/>
      <c r="AS40" s="21"/>
      <c r="AT40" s="21"/>
    </row>
    <row r="41" spans="2:50" ht="0.75" customHeight="1" x14ac:dyDescent="0.25">
      <c r="AI41" s="49"/>
      <c r="AJ41" s="49"/>
      <c r="AS41" s="21"/>
      <c r="AT41" s="21"/>
    </row>
    <row r="42" spans="2:50" ht="15" customHeight="1" x14ac:dyDescent="0.25">
      <c r="B42" s="23" t="str">
        <f>IF($AV$4=1,TEXT(DATE(2000,11,1),"[$-405]mmmm"),IF($AV$4=2,TEXT(DATE(2000,11,1),"[$-409]mmmm"),TEXT(DATE(2000,11,1),"[$-407]mmmm")))</f>
        <v>listopad</v>
      </c>
      <c r="C42" s="6">
        <f>DATE($B$1,$B$43,C1)</f>
        <v>45597</v>
      </c>
      <c r="D42" s="6">
        <f t="shared" ref="D42:AF42" si="20">DATE($B$1,$B$43,D1)</f>
        <v>45598</v>
      </c>
      <c r="E42" s="6">
        <f t="shared" si="20"/>
        <v>45599</v>
      </c>
      <c r="F42" s="6">
        <f t="shared" si="20"/>
        <v>45600</v>
      </c>
      <c r="G42" s="6">
        <f t="shared" si="20"/>
        <v>45601</v>
      </c>
      <c r="H42" s="6">
        <f t="shared" si="20"/>
        <v>45602</v>
      </c>
      <c r="I42" s="6">
        <f t="shared" si="20"/>
        <v>45603</v>
      </c>
      <c r="J42" s="6">
        <f t="shared" si="20"/>
        <v>45604</v>
      </c>
      <c r="K42" s="6">
        <f t="shared" si="20"/>
        <v>45605</v>
      </c>
      <c r="L42" s="6">
        <f t="shared" si="20"/>
        <v>45606</v>
      </c>
      <c r="M42" s="6">
        <f t="shared" si="20"/>
        <v>45607</v>
      </c>
      <c r="N42" s="24">
        <f t="shared" si="20"/>
        <v>45608</v>
      </c>
      <c r="O42" s="27">
        <f t="shared" si="20"/>
        <v>45609</v>
      </c>
      <c r="P42" s="6">
        <f t="shared" si="20"/>
        <v>45610</v>
      </c>
      <c r="Q42" s="6">
        <f t="shared" si="20"/>
        <v>45611</v>
      </c>
      <c r="R42" s="6">
        <f t="shared" si="20"/>
        <v>45612</v>
      </c>
      <c r="S42" s="6">
        <f t="shared" si="20"/>
        <v>45613</v>
      </c>
      <c r="T42" s="6">
        <f t="shared" si="20"/>
        <v>45614</v>
      </c>
      <c r="U42" s="6">
        <f t="shared" si="20"/>
        <v>45615</v>
      </c>
      <c r="V42" s="34">
        <f t="shared" si="20"/>
        <v>45616</v>
      </c>
      <c r="W42" s="6">
        <f t="shared" si="20"/>
        <v>45617</v>
      </c>
      <c r="X42" s="6">
        <f t="shared" si="20"/>
        <v>45618</v>
      </c>
      <c r="Y42" s="6">
        <f t="shared" si="20"/>
        <v>45619</v>
      </c>
      <c r="Z42" s="6">
        <f t="shared" si="20"/>
        <v>45620</v>
      </c>
      <c r="AA42" s="6">
        <f t="shared" si="20"/>
        <v>45621</v>
      </c>
      <c r="AB42" s="24">
        <f t="shared" si="20"/>
        <v>45622</v>
      </c>
      <c r="AC42" s="27">
        <f t="shared" si="20"/>
        <v>45623</v>
      </c>
      <c r="AD42" s="6">
        <f t="shared" si="20"/>
        <v>45624</v>
      </c>
      <c r="AE42" s="6">
        <f t="shared" si="20"/>
        <v>45625</v>
      </c>
      <c r="AF42" s="6">
        <f t="shared" si="20"/>
        <v>45626</v>
      </c>
      <c r="AI42" s="49"/>
      <c r="AJ42" s="49"/>
      <c r="AS42" s="21"/>
      <c r="AT42" s="21"/>
    </row>
    <row r="43" spans="2:50" ht="11.25" customHeight="1" x14ac:dyDescent="0.25">
      <c r="B43" s="1">
        <v>11</v>
      </c>
      <c r="C43" s="4" t="str">
        <f>IF($AV$4=1,TEXT(DATE($B$1,$B43,C$1),"[$-405]ddd"),IF($AV$4=2,TEXT(DATE($B$1,$B43,C$1),"[$-409]ddd"),TEXT(DATE($B$1,$B43,C$1),"[$-407]ddd")))</f>
        <v>pá</v>
      </c>
      <c r="D43" s="4" t="str">
        <f t="shared" ref="D43:AF43" si="21">IF($AV$4=1,TEXT(DATE($B$1,$B43,D$1),"[$-405]ddd"),IF($AV$4=2,TEXT(DATE($B$1,$B43,D$1),"[$-409]ddd"),TEXT(DATE($B$1,$B43,D$1),"[$-407]ddd")))</f>
        <v>so</v>
      </c>
      <c r="E43" s="4" t="str">
        <f t="shared" si="21"/>
        <v>ne</v>
      </c>
      <c r="F43" s="4" t="str">
        <f t="shared" si="21"/>
        <v>po</v>
      </c>
      <c r="G43" s="4" t="str">
        <f t="shared" si="21"/>
        <v>út</v>
      </c>
      <c r="H43" s="4" t="str">
        <f t="shared" si="21"/>
        <v>st</v>
      </c>
      <c r="I43" s="4" t="str">
        <f t="shared" si="21"/>
        <v>čt</v>
      </c>
      <c r="J43" s="4" t="str">
        <f t="shared" si="21"/>
        <v>pá</v>
      </c>
      <c r="K43" s="4" t="str">
        <f t="shared" si="21"/>
        <v>so</v>
      </c>
      <c r="L43" s="4" t="str">
        <f t="shared" si="21"/>
        <v>ne</v>
      </c>
      <c r="M43" s="4" t="str">
        <f t="shared" si="21"/>
        <v>po</v>
      </c>
      <c r="N43" s="25" t="str">
        <f t="shared" si="21"/>
        <v>út</v>
      </c>
      <c r="O43" s="28" t="str">
        <f t="shared" si="21"/>
        <v>st</v>
      </c>
      <c r="P43" s="4" t="str">
        <f t="shared" si="21"/>
        <v>čt</v>
      </c>
      <c r="Q43" s="4" t="str">
        <f t="shared" si="21"/>
        <v>pá</v>
      </c>
      <c r="R43" s="4" t="str">
        <f t="shared" si="21"/>
        <v>so</v>
      </c>
      <c r="S43" s="4" t="str">
        <f t="shared" si="21"/>
        <v>ne</v>
      </c>
      <c r="T43" s="4" t="str">
        <f t="shared" si="21"/>
        <v>po</v>
      </c>
      <c r="U43" s="4" t="str">
        <f t="shared" si="21"/>
        <v>út</v>
      </c>
      <c r="V43" s="35" t="str">
        <f t="shared" si="21"/>
        <v>st</v>
      </c>
      <c r="W43" s="4" t="str">
        <f t="shared" si="21"/>
        <v>čt</v>
      </c>
      <c r="X43" s="4" t="str">
        <f t="shared" si="21"/>
        <v>pá</v>
      </c>
      <c r="Y43" s="4" t="str">
        <f t="shared" si="21"/>
        <v>so</v>
      </c>
      <c r="Z43" s="4" t="str">
        <f t="shared" si="21"/>
        <v>ne</v>
      </c>
      <c r="AA43" s="4" t="str">
        <f t="shared" si="21"/>
        <v>po</v>
      </c>
      <c r="AB43" s="25" t="str">
        <f t="shared" si="21"/>
        <v>út</v>
      </c>
      <c r="AC43" s="28" t="str">
        <f t="shared" si="21"/>
        <v>st</v>
      </c>
      <c r="AD43" s="4" t="str">
        <f t="shared" si="21"/>
        <v>čt</v>
      </c>
      <c r="AE43" s="4" t="str">
        <f t="shared" si="21"/>
        <v>pá</v>
      </c>
      <c r="AF43" s="4" t="str">
        <f t="shared" si="21"/>
        <v>so</v>
      </c>
      <c r="AI43" s="49"/>
      <c r="AJ43" s="49"/>
      <c r="AS43" s="21"/>
      <c r="AT43" s="21"/>
    </row>
    <row r="44" spans="2:50" ht="15" customHeight="1" x14ac:dyDescent="0.2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6"/>
      <c r="O44" s="29"/>
      <c r="P44" s="3"/>
      <c r="Q44" s="3"/>
      <c r="R44" s="3"/>
      <c r="S44" s="3"/>
      <c r="T44" s="3"/>
      <c r="U44" s="3"/>
      <c r="V44" s="36"/>
      <c r="W44" s="3"/>
      <c r="X44" s="3"/>
      <c r="Y44" s="3"/>
      <c r="Z44" s="3"/>
      <c r="AA44" s="3"/>
      <c r="AB44" s="26"/>
      <c r="AC44" s="30" t="s">
        <v>16</v>
      </c>
      <c r="AD44" s="3"/>
      <c r="AE44" s="3"/>
      <c r="AF44" s="3"/>
      <c r="AI44" s="49"/>
      <c r="AJ44" s="49"/>
      <c r="AS44" s="21"/>
      <c r="AT44" s="21"/>
    </row>
    <row r="45" spans="2:50" ht="3.75" hidden="1" customHeight="1" x14ac:dyDescent="0.25">
      <c r="AI45" s="49"/>
      <c r="AJ45" s="49"/>
    </row>
    <row r="46" spans="2:50" ht="15" customHeight="1" x14ac:dyDescent="0.25">
      <c r="B46" s="23" t="str">
        <f>IF($AV$4=1,TEXT(DATE(2000,12,1),"[$-405]mmmm"),IF($AV$4=2,TEXT(DATE(2000,12,1),"[$-409]mmmm"),TEXT(DATE(2000,12,1),"[$-407]mmmm")))</f>
        <v>prosinec</v>
      </c>
      <c r="C46" s="6">
        <f>DATE($B$1,$B$47,C1)</f>
        <v>45627</v>
      </c>
      <c r="D46" s="6">
        <f t="shared" ref="D46:AF46" si="22">DATE($B$1,$B$47,D1)</f>
        <v>45628</v>
      </c>
      <c r="E46" s="6">
        <f t="shared" si="22"/>
        <v>45629</v>
      </c>
      <c r="F46" s="6">
        <f t="shared" si="22"/>
        <v>45630</v>
      </c>
      <c r="G46" s="6">
        <f t="shared" si="22"/>
        <v>45631</v>
      </c>
      <c r="H46" s="6">
        <f t="shared" si="22"/>
        <v>45632</v>
      </c>
      <c r="I46" s="6">
        <f t="shared" si="22"/>
        <v>45633</v>
      </c>
      <c r="J46" s="6">
        <f t="shared" si="22"/>
        <v>45634</v>
      </c>
      <c r="K46" s="6">
        <f t="shared" si="22"/>
        <v>45635</v>
      </c>
      <c r="L46" s="6">
        <f t="shared" si="22"/>
        <v>45636</v>
      </c>
      <c r="M46" s="27">
        <f t="shared" si="22"/>
        <v>45637</v>
      </c>
      <c r="N46" s="6">
        <f t="shared" si="22"/>
        <v>45638</v>
      </c>
      <c r="O46" s="6">
        <f t="shared" si="22"/>
        <v>45639</v>
      </c>
      <c r="P46" s="6">
        <f t="shared" si="22"/>
        <v>45640</v>
      </c>
      <c r="Q46" s="6">
        <f t="shared" si="22"/>
        <v>45641</v>
      </c>
      <c r="R46" s="6">
        <f t="shared" si="22"/>
        <v>45642</v>
      </c>
      <c r="S46" s="6">
        <f t="shared" si="22"/>
        <v>45643</v>
      </c>
      <c r="T46" s="34">
        <f t="shared" si="22"/>
        <v>45644</v>
      </c>
      <c r="U46" s="6">
        <f t="shared" si="22"/>
        <v>45645</v>
      </c>
      <c r="V46" s="6">
        <f t="shared" si="22"/>
        <v>45646</v>
      </c>
      <c r="W46" s="6">
        <f t="shared" si="22"/>
        <v>45647</v>
      </c>
      <c r="X46" s="6">
        <f t="shared" si="22"/>
        <v>45648</v>
      </c>
      <c r="Y46" s="6">
        <f t="shared" si="22"/>
        <v>45649</v>
      </c>
      <c r="Z46" s="6">
        <f t="shared" si="22"/>
        <v>45650</v>
      </c>
      <c r="AA46" s="27">
        <f t="shared" si="22"/>
        <v>45651</v>
      </c>
      <c r="AB46" s="6">
        <f t="shared" si="22"/>
        <v>45652</v>
      </c>
      <c r="AC46" s="6">
        <f t="shared" si="22"/>
        <v>45653</v>
      </c>
      <c r="AD46" s="6">
        <f t="shared" si="22"/>
        <v>45654</v>
      </c>
      <c r="AE46" s="6">
        <f t="shared" si="22"/>
        <v>45655</v>
      </c>
      <c r="AF46" s="6">
        <f t="shared" si="22"/>
        <v>45656</v>
      </c>
      <c r="AG46" s="6">
        <f>DATE($B$1,$B$47,AG1)</f>
        <v>45657</v>
      </c>
      <c r="AI46" s="49"/>
      <c r="AJ46" s="49"/>
    </row>
    <row r="47" spans="2:50" ht="11.25" customHeight="1" x14ac:dyDescent="0.25">
      <c r="B47" s="1">
        <v>12</v>
      </c>
      <c r="C47" s="4" t="str">
        <f>IF($AV$4=1,TEXT(DATE($B$1,$B47,C$1),"[$-405]ddd"),IF($AV$4=2,TEXT(DATE($B$1,$B47,C$1),"[$-409]ddd"),TEXT(DATE($B$1,$B47,C$1),"[$-407]ddd")))</f>
        <v>ne</v>
      </c>
      <c r="D47" s="4" t="str">
        <f t="shared" ref="D47:AG47" si="23">IF($AV$4=1,TEXT(DATE($B$1,$B47,D$1),"[$-405]ddd"),IF($AV$4=2,TEXT(DATE($B$1,$B47,D$1),"[$-409]ddd"),TEXT(DATE($B$1,$B47,D$1),"[$-407]ddd")))</f>
        <v>po</v>
      </c>
      <c r="E47" s="4" t="str">
        <f t="shared" si="23"/>
        <v>út</v>
      </c>
      <c r="F47" s="4" t="str">
        <f t="shared" si="23"/>
        <v>st</v>
      </c>
      <c r="G47" s="4" t="str">
        <f t="shared" si="23"/>
        <v>čt</v>
      </c>
      <c r="H47" s="4" t="str">
        <f t="shared" si="23"/>
        <v>pá</v>
      </c>
      <c r="I47" s="4" t="str">
        <f t="shared" si="23"/>
        <v>so</v>
      </c>
      <c r="J47" s="4" t="str">
        <f t="shared" si="23"/>
        <v>ne</v>
      </c>
      <c r="K47" s="4" t="str">
        <f t="shared" si="23"/>
        <v>po</v>
      </c>
      <c r="L47" s="4" t="str">
        <f t="shared" si="23"/>
        <v>út</v>
      </c>
      <c r="M47" s="28" t="str">
        <f t="shared" si="23"/>
        <v>st</v>
      </c>
      <c r="N47" s="4" t="str">
        <f t="shared" si="23"/>
        <v>čt</v>
      </c>
      <c r="O47" s="4" t="str">
        <f t="shared" si="23"/>
        <v>pá</v>
      </c>
      <c r="P47" s="4" t="str">
        <f t="shared" si="23"/>
        <v>so</v>
      </c>
      <c r="Q47" s="4" t="str">
        <f t="shared" si="23"/>
        <v>ne</v>
      </c>
      <c r="R47" s="4" t="str">
        <f t="shared" si="23"/>
        <v>po</v>
      </c>
      <c r="S47" s="4" t="str">
        <f t="shared" si="23"/>
        <v>út</v>
      </c>
      <c r="T47" s="35" t="str">
        <f t="shared" si="23"/>
        <v>st</v>
      </c>
      <c r="U47" s="4" t="str">
        <f t="shared" si="23"/>
        <v>čt</v>
      </c>
      <c r="V47" s="4" t="str">
        <f t="shared" si="23"/>
        <v>pá</v>
      </c>
      <c r="W47" s="4" t="str">
        <f t="shared" si="23"/>
        <v>so</v>
      </c>
      <c r="X47" s="4" t="str">
        <f t="shared" si="23"/>
        <v>ne</v>
      </c>
      <c r="Y47" s="4" t="str">
        <f t="shared" si="23"/>
        <v>po</v>
      </c>
      <c r="Z47" s="4" t="str">
        <f t="shared" si="23"/>
        <v>út</v>
      </c>
      <c r="AA47" s="28" t="str">
        <f t="shared" si="23"/>
        <v>st</v>
      </c>
      <c r="AB47" s="4" t="str">
        <f t="shared" si="23"/>
        <v>čt</v>
      </c>
      <c r="AC47" s="4" t="str">
        <f t="shared" si="23"/>
        <v>pá</v>
      </c>
      <c r="AD47" s="4" t="str">
        <f t="shared" si="23"/>
        <v>so</v>
      </c>
      <c r="AE47" s="4" t="str">
        <f t="shared" si="23"/>
        <v>ne</v>
      </c>
      <c r="AF47" s="4" t="str">
        <f t="shared" si="23"/>
        <v>po</v>
      </c>
      <c r="AG47" s="4" t="str">
        <f t="shared" si="23"/>
        <v>út</v>
      </c>
      <c r="AI47" s="49"/>
      <c r="AJ47" s="49"/>
    </row>
    <row r="48" spans="2:50" x14ac:dyDescent="0.25">
      <c r="C48" s="3"/>
      <c r="D48" s="3"/>
      <c r="E48" s="3"/>
      <c r="F48" s="3"/>
      <c r="G48" s="3"/>
      <c r="H48" s="3"/>
      <c r="I48" s="3"/>
      <c r="J48" s="3"/>
      <c r="K48" s="3"/>
      <c r="L48" s="3"/>
      <c r="M48" s="29"/>
      <c r="N48" s="3"/>
      <c r="O48" s="3"/>
      <c r="P48" s="3"/>
      <c r="Q48" s="3"/>
      <c r="R48" s="3"/>
      <c r="S48" s="3"/>
      <c r="T48" s="36"/>
      <c r="U48" s="3"/>
      <c r="V48" s="3"/>
      <c r="W48" s="3"/>
      <c r="X48" s="3"/>
      <c r="Y48" s="3"/>
      <c r="Z48" s="3"/>
      <c r="AA48" s="30" t="s">
        <v>16</v>
      </c>
      <c r="AB48" s="3"/>
      <c r="AC48" s="3"/>
      <c r="AD48" s="3"/>
      <c r="AE48" s="3"/>
      <c r="AF48" s="3"/>
      <c r="AG48" s="3"/>
      <c r="AI48" s="49"/>
      <c r="AJ48" s="49"/>
    </row>
    <row r="49" spans="2:31" ht="5.25" customHeight="1" x14ac:dyDescent="0.25"/>
    <row r="51" spans="2:31" x14ac:dyDescent="0.25">
      <c r="B51" s="39"/>
      <c r="C51" s="39"/>
      <c r="D51" s="38">
        <v>14</v>
      </c>
      <c r="E51" s="39" t="s">
        <v>18</v>
      </c>
      <c r="F51" s="39"/>
      <c r="G51" s="39"/>
      <c r="H51" s="39"/>
      <c r="I51" s="39"/>
      <c r="J51" s="39"/>
      <c r="K51" s="39"/>
      <c r="L51" s="39"/>
      <c r="M51" s="42" t="s">
        <v>16</v>
      </c>
      <c r="N51" s="39" t="s">
        <v>20</v>
      </c>
      <c r="O51" s="39"/>
      <c r="P51" s="39"/>
      <c r="Q51" s="39"/>
      <c r="R51" s="39"/>
      <c r="S51" s="39"/>
      <c r="T51" s="39"/>
      <c r="U51" s="39"/>
      <c r="V51" s="40"/>
      <c r="W51" s="39" t="s">
        <v>22</v>
      </c>
      <c r="AB51" s="41"/>
      <c r="AC51" s="39" t="s">
        <v>23</v>
      </c>
      <c r="AD51" s="39"/>
      <c r="AE51" s="39"/>
    </row>
    <row r="52" spans="2:31" x14ac:dyDescent="0.25">
      <c r="B52" s="39"/>
      <c r="C52" s="39"/>
      <c r="D52" s="39"/>
      <c r="E52" s="39" t="s">
        <v>19</v>
      </c>
      <c r="F52" s="39"/>
      <c r="G52" s="39"/>
      <c r="H52" s="39"/>
      <c r="I52" s="39"/>
      <c r="J52" s="39"/>
      <c r="K52" s="39"/>
      <c r="L52" s="39"/>
      <c r="M52" s="39"/>
      <c r="N52" s="39" t="s">
        <v>21</v>
      </c>
      <c r="O52" s="39"/>
      <c r="P52" s="39"/>
      <c r="Q52" s="39"/>
      <c r="R52" s="39"/>
      <c r="S52" s="39"/>
      <c r="T52" s="39"/>
      <c r="U52" s="39"/>
      <c r="V52" s="39"/>
      <c r="W52" s="39"/>
    </row>
    <row r="53" spans="2:31" x14ac:dyDescent="0.25">
      <c r="C53" s="37"/>
      <c r="D53" s="37"/>
      <c r="E53" s="37"/>
      <c r="F53" s="37"/>
      <c r="G53" s="37"/>
      <c r="H53" s="37"/>
      <c r="I53" s="37"/>
      <c r="J53" s="37"/>
      <c r="K53" s="37"/>
    </row>
  </sheetData>
  <mergeCells count="5">
    <mergeCell ref="AH2:AJ14"/>
    <mergeCell ref="AM3:AP4"/>
    <mergeCell ref="AM10:AP11"/>
    <mergeCell ref="AM17:AP22"/>
    <mergeCell ref="AI15:AJ48"/>
  </mergeCells>
  <conditionalFormatting sqref="B2">
    <cfRule type="expression" dxfId="265" priority="188" stopIfTrue="1">
      <formula>$AY$31=1</formula>
    </cfRule>
    <cfRule type="expression" dxfId="264" priority="187" stopIfTrue="1">
      <formula>$AY$31=2</formula>
    </cfRule>
    <cfRule type="expression" dxfId="263" priority="186" stopIfTrue="1">
      <formula>$AY$31=3</formula>
    </cfRule>
    <cfRule type="expression" dxfId="262" priority="185" stopIfTrue="1">
      <formula>$AY$31=4</formula>
    </cfRule>
    <cfRule type="expression" dxfId="261" priority="184" stopIfTrue="1">
      <formula>$AY$31=5</formula>
    </cfRule>
    <cfRule type="expression" dxfId="260" priority="183" stopIfTrue="1">
      <formula>$AY$31=6</formula>
    </cfRule>
    <cfRule type="expression" dxfId="259" priority="182" stopIfTrue="1">
      <formula>$AY$31=7</formula>
    </cfRule>
  </conditionalFormatting>
  <conditionalFormatting sqref="B6">
    <cfRule type="expression" dxfId="258" priority="181" stopIfTrue="1">
      <formula>$AY$31=1</formula>
    </cfRule>
    <cfRule type="expression" dxfId="257" priority="180" stopIfTrue="1">
      <formula>$AY$31=2</formula>
    </cfRule>
    <cfRule type="expression" dxfId="256" priority="179" stopIfTrue="1">
      <formula>$AY$31=3</formula>
    </cfRule>
    <cfRule type="expression" dxfId="255" priority="178" stopIfTrue="1">
      <formula>$AY$31=4</formula>
    </cfRule>
    <cfRule type="expression" dxfId="254" priority="177" stopIfTrue="1">
      <formula>$AY$31=5</formula>
    </cfRule>
    <cfRule type="expression" dxfId="253" priority="176" stopIfTrue="1">
      <formula>$AY$31=6</formula>
    </cfRule>
    <cfRule type="expression" dxfId="252" priority="175" stopIfTrue="1">
      <formula>$AY$31=7</formula>
    </cfRule>
  </conditionalFormatting>
  <conditionalFormatting sqref="B10">
    <cfRule type="expression" dxfId="251" priority="173" stopIfTrue="1">
      <formula>$AY$31=2</formula>
    </cfRule>
    <cfRule type="expression" dxfId="250" priority="170" stopIfTrue="1">
      <formula>$AY$31=5</formula>
    </cfRule>
    <cfRule type="expression" dxfId="249" priority="168" stopIfTrue="1">
      <formula>$AY$31=7</formula>
    </cfRule>
    <cfRule type="expression" dxfId="248" priority="172" stopIfTrue="1">
      <formula>$AY$31=3</formula>
    </cfRule>
    <cfRule type="expression" dxfId="247" priority="169" stopIfTrue="1">
      <formula>$AY$31=6</formula>
    </cfRule>
    <cfRule type="expression" dxfId="246" priority="171" stopIfTrue="1">
      <formula>$AY$31=4</formula>
    </cfRule>
    <cfRule type="expression" dxfId="245" priority="174" stopIfTrue="1">
      <formula>$AY$31=1</formula>
    </cfRule>
  </conditionalFormatting>
  <conditionalFormatting sqref="B14">
    <cfRule type="expression" dxfId="244" priority="163" stopIfTrue="1">
      <formula>$AY$31=5</formula>
    </cfRule>
    <cfRule type="expression" dxfId="243" priority="162" stopIfTrue="1">
      <formula>$AY$31=6</formula>
    </cfRule>
    <cfRule type="expression" dxfId="242" priority="161" stopIfTrue="1">
      <formula>$AY$31=7</formula>
    </cfRule>
    <cfRule type="expression" dxfId="241" priority="167" stopIfTrue="1">
      <formula>$AY$31=1</formula>
    </cfRule>
    <cfRule type="expression" dxfId="240" priority="166" stopIfTrue="1">
      <formula>$AY$31=2</formula>
    </cfRule>
    <cfRule type="expression" dxfId="239" priority="165" stopIfTrue="1">
      <formula>$AY$31=3</formula>
    </cfRule>
    <cfRule type="expression" dxfId="238" priority="164" stopIfTrue="1">
      <formula>$AY$31=4</formula>
    </cfRule>
  </conditionalFormatting>
  <conditionalFormatting sqref="B18">
    <cfRule type="expression" dxfId="237" priority="154" stopIfTrue="1">
      <formula>$AY$31=7</formula>
    </cfRule>
    <cfRule type="expression" dxfId="236" priority="157" stopIfTrue="1">
      <formula>$AY$31=4</formula>
    </cfRule>
    <cfRule type="expression" dxfId="235" priority="158" stopIfTrue="1">
      <formula>$AY$31=3</formula>
    </cfRule>
    <cfRule type="expression" dxfId="234" priority="159" stopIfTrue="1">
      <formula>$AY$31=2</formula>
    </cfRule>
    <cfRule type="expression" dxfId="233" priority="155" stopIfTrue="1">
      <formula>$AY$31=6</formula>
    </cfRule>
    <cfRule type="expression" dxfId="232" priority="160" stopIfTrue="1">
      <formula>$AY$31=1</formula>
    </cfRule>
    <cfRule type="expression" dxfId="231" priority="156" stopIfTrue="1">
      <formula>$AY$31=5</formula>
    </cfRule>
  </conditionalFormatting>
  <conditionalFormatting sqref="B22">
    <cfRule type="expression" dxfId="230" priority="152" stopIfTrue="1">
      <formula>$AY$31=2</formula>
    </cfRule>
    <cfRule type="expression" dxfId="229" priority="149" stopIfTrue="1">
      <formula>$AY$31=5</formula>
    </cfRule>
    <cfRule type="expression" dxfId="228" priority="147" stopIfTrue="1">
      <formula>$AY$31=7</formula>
    </cfRule>
    <cfRule type="expression" dxfId="227" priority="148" stopIfTrue="1">
      <formula>$AY$31=6</formula>
    </cfRule>
    <cfRule type="expression" dxfId="226" priority="151" stopIfTrue="1">
      <formula>$AY$31=3</formula>
    </cfRule>
    <cfRule type="expression" dxfId="225" priority="150" stopIfTrue="1">
      <formula>$AY$31=4</formula>
    </cfRule>
    <cfRule type="expression" dxfId="224" priority="153" stopIfTrue="1">
      <formula>$AY$31=1</formula>
    </cfRule>
  </conditionalFormatting>
  <conditionalFormatting sqref="B26">
    <cfRule type="expression" dxfId="223" priority="144" stopIfTrue="1">
      <formula>$AY$31=3</formula>
    </cfRule>
    <cfRule type="expression" dxfId="222" priority="142" stopIfTrue="1">
      <formula>$AY$31=5</formula>
    </cfRule>
    <cfRule type="expression" dxfId="221" priority="140" stopIfTrue="1">
      <formula>$AY$31=7</formula>
    </cfRule>
    <cfRule type="expression" dxfId="220" priority="141" stopIfTrue="1">
      <formula>$AY$31=6</formula>
    </cfRule>
    <cfRule type="expression" dxfId="219" priority="143" stopIfTrue="1">
      <formula>$AY$31=4</formula>
    </cfRule>
    <cfRule type="expression" dxfId="218" priority="146" stopIfTrue="1">
      <formula>$AY$31=1</formula>
    </cfRule>
    <cfRule type="expression" dxfId="217" priority="145" stopIfTrue="1">
      <formula>$AY$31=2</formula>
    </cfRule>
  </conditionalFormatting>
  <conditionalFormatting sqref="B30">
    <cfRule type="expression" dxfId="216" priority="133" stopIfTrue="1">
      <formula>$AY$31=7</formula>
    </cfRule>
    <cfRule type="expression" dxfId="215" priority="139" stopIfTrue="1">
      <formula>$AY$31=1</formula>
    </cfRule>
    <cfRule type="expression" dxfId="214" priority="138" stopIfTrue="1">
      <formula>$AY$31=2</formula>
    </cfRule>
    <cfRule type="expression" dxfId="213" priority="136" stopIfTrue="1">
      <formula>$AY$31=4</formula>
    </cfRule>
    <cfRule type="expression" dxfId="212" priority="135" stopIfTrue="1">
      <formula>$AY$31=5</formula>
    </cfRule>
    <cfRule type="expression" dxfId="211" priority="134" stopIfTrue="1">
      <formula>$AY$31=6</formula>
    </cfRule>
    <cfRule type="expression" dxfId="210" priority="137" stopIfTrue="1">
      <formula>$AY$31=3</formula>
    </cfRule>
  </conditionalFormatting>
  <conditionalFormatting sqref="B34">
    <cfRule type="expression" dxfId="209" priority="129" stopIfTrue="1">
      <formula>$AY$31=4</formula>
    </cfRule>
    <cfRule type="expression" dxfId="208" priority="130" stopIfTrue="1">
      <formula>$AY$31=3</formula>
    </cfRule>
    <cfRule type="expression" dxfId="207" priority="132" stopIfTrue="1">
      <formula>$AY$31=1</formula>
    </cfRule>
    <cfRule type="expression" dxfId="206" priority="131" stopIfTrue="1">
      <formula>$AY$31=2</formula>
    </cfRule>
    <cfRule type="expression" dxfId="205" priority="127" stopIfTrue="1">
      <formula>$AY$31=6</formula>
    </cfRule>
    <cfRule type="expression" dxfId="204" priority="126" stopIfTrue="1">
      <formula>$AY$31=7</formula>
    </cfRule>
    <cfRule type="expression" dxfId="203" priority="128" stopIfTrue="1">
      <formula>$AY$31=5</formula>
    </cfRule>
  </conditionalFormatting>
  <conditionalFormatting sqref="B38">
    <cfRule type="expression" dxfId="202" priority="123" stopIfTrue="1">
      <formula>$AY$31=3</formula>
    </cfRule>
    <cfRule type="expression" dxfId="201" priority="125" stopIfTrue="1">
      <formula>$AY$31=1</formula>
    </cfRule>
    <cfRule type="expression" dxfId="200" priority="124" stopIfTrue="1">
      <formula>$AY$31=2</formula>
    </cfRule>
    <cfRule type="expression" dxfId="199" priority="119" stopIfTrue="1">
      <formula>$AY$31=7</formula>
    </cfRule>
    <cfRule type="expression" dxfId="198" priority="120" stopIfTrue="1">
      <formula>$AY$31=6</formula>
    </cfRule>
    <cfRule type="expression" dxfId="197" priority="121" stopIfTrue="1">
      <formula>$AY$31=5</formula>
    </cfRule>
    <cfRule type="expression" dxfId="196" priority="122" stopIfTrue="1">
      <formula>$AY$31=4</formula>
    </cfRule>
  </conditionalFormatting>
  <conditionalFormatting sqref="B42">
    <cfRule type="expression" dxfId="195" priority="114" stopIfTrue="1">
      <formula>$AY$31=5</formula>
    </cfRule>
    <cfRule type="expression" dxfId="194" priority="118" stopIfTrue="1">
      <formula>$AY$31=1</formula>
    </cfRule>
    <cfRule type="expression" dxfId="193" priority="115" stopIfTrue="1">
      <formula>$AY$31=4</formula>
    </cfRule>
    <cfRule type="expression" dxfId="192" priority="116" stopIfTrue="1">
      <formula>$AY$31=3</formula>
    </cfRule>
    <cfRule type="expression" dxfId="191" priority="112" stopIfTrue="1">
      <formula>$AY$31=7</formula>
    </cfRule>
    <cfRule type="expression" dxfId="190" priority="113" stopIfTrue="1">
      <formula>$AY$31=6</formula>
    </cfRule>
    <cfRule type="expression" dxfId="189" priority="117" stopIfTrue="1">
      <formula>$AY$31=2</formula>
    </cfRule>
  </conditionalFormatting>
  <conditionalFormatting sqref="B46">
    <cfRule type="expression" dxfId="188" priority="106" stopIfTrue="1">
      <formula>$AY$31=6</formula>
    </cfRule>
    <cfRule type="expression" dxfId="187" priority="105" stopIfTrue="1">
      <formula>$AY$31=7</formula>
    </cfRule>
    <cfRule type="expression" dxfId="186" priority="107" stopIfTrue="1">
      <formula>$AY$31=5</formula>
    </cfRule>
    <cfRule type="expression" dxfId="185" priority="108" stopIfTrue="1">
      <formula>$AY$31=4</formula>
    </cfRule>
    <cfRule type="expression" dxfId="184" priority="109" stopIfTrue="1">
      <formula>$AY$31=3</formula>
    </cfRule>
    <cfRule type="expression" dxfId="183" priority="110" stopIfTrue="1">
      <formula>$AY$31=2</formula>
    </cfRule>
    <cfRule type="expression" dxfId="182" priority="111" stopIfTrue="1">
      <formula>$AY$31=1</formula>
    </cfRule>
  </conditionalFormatting>
  <conditionalFormatting sqref="C6:AD8">
    <cfRule type="expression" dxfId="181" priority="48" stopIfTrue="1">
      <formula>AND(WEEKDAY(C$6,2)=7,$AY$31=6)</formula>
    </cfRule>
    <cfRule type="expression" dxfId="180" priority="47" stopIfTrue="1">
      <formula>AND(WEEKDAY(C$6,2)=6,$AY$31=6)</formula>
    </cfRule>
    <cfRule type="expression" dxfId="179" priority="87" stopIfTrue="1">
      <formula>AND(WEEKDAY(C$6,2)=6,$AY$31=4)</formula>
    </cfRule>
    <cfRule type="expression" dxfId="178" priority="88" stopIfTrue="1">
      <formula>AND(WEEKDAY(C$6,2)=7,$AY$31=4)</formula>
    </cfRule>
  </conditionalFormatting>
  <conditionalFormatting sqref="C6:AE8">
    <cfRule type="expression" dxfId="177" priority="46" stopIfTrue="1">
      <formula>AND(WEEKDAY(C$6,2)=7,$AY$31=7)</formula>
    </cfRule>
    <cfRule type="expression" dxfId="176" priority="45" stopIfTrue="1">
      <formula>AND(WEEKDAY(C$6,2)=6,$AY$31=7)</formula>
    </cfRule>
    <cfRule type="expression" dxfId="175" priority="80" stopIfTrue="1">
      <formula>AND(WEEKDAY(C$6,2)=6,$AY$31=5)</formula>
    </cfRule>
    <cfRule type="expression" dxfId="174" priority="202" stopIfTrue="1">
      <formula>AND(WEEKDAY(C$6,2)=7,$AY$31=3)</formula>
    </cfRule>
    <cfRule type="expression" dxfId="173" priority="203" stopIfTrue="1">
      <formula>AND(WEEKDAY(C$6,2)=6,$AY$31=3)</formula>
    </cfRule>
    <cfRule type="expression" dxfId="172" priority="79" stopIfTrue="1">
      <formula>AND(WEEKDAY(C$6,2)=7,$AY$31=5)</formula>
    </cfRule>
    <cfRule type="expression" dxfId="171" priority="301" stopIfTrue="1">
      <formula>AND(WEEKDAY(C$6,2)=6,$AY$31=1)</formula>
    </cfRule>
    <cfRule type="expression" dxfId="170" priority="298" stopIfTrue="1">
      <formula>AND(WEEKDAY(C$6,2)=6,$AY$31=2)</formula>
    </cfRule>
    <cfRule type="expression" dxfId="169" priority="299" stopIfTrue="1">
      <formula>AND(WEEKDAY(C$6,2)=7,$AY$31=2)</formula>
    </cfRule>
    <cfRule type="expression" dxfId="168" priority="300" stopIfTrue="1">
      <formula>AND(WEEKDAY(C$6,2)=7,$AY$31=1)</formula>
    </cfRule>
  </conditionalFormatting>
  <conditionalFormatting sqref="C14:AF16">
    <cfRule type="expression" dxfId="167" priority="28" stopIfTrue="1">
      <formula>AND(WEEKDAY(C$14,2)=6,$AY$31=6)</formula>
    </cfRule>
    <cfRule type="expression" dxfId="166" priority="27" stopIfTrue="1">
      <formula>AND(WEEKDAY(C$14,2)=7,$AY$31=6)</formula>
    </cfRule>
    <cfRule type="expression" dxfId="165" priority="26" stopIfTrue="1">
      <formula>AND(WEEKDAY(C$14,2)=6,$AY$31=7)</formula>
    </cfRule>
    <cfRule type="expression" dxfId="164" priority="25" stopIfTrue="1">
      <formula>AND(WEEKDAY(C$14,2)=7,$AY$31=7)</formula>
    </cfRule>
    <cfRule type="expression" dxfId="163" priority="73" stopIfTrue="1">
      <formula>AND(WEEKDAY(C$14,2)=6,$AY$31=5)</formula>
    </cfRule>
    <cfRule type="expression" dxfId="162" priority="74" stopIfTrue="1">
      <formula>AND(WEEKDAY(C$14,2)=7,$AY$31=5)</formula>
    </cfRule>
    <cfRule type="expression" dxfId="161" priority="75" stopIfTrue="1">
      <formula>AND(WEEKDAY(C$14,2)=6,$AY$31=4)</formula>
    </cfRule>
    <cfRule type="expression" dxfId="160" priority="76" stopIfTrue="1">
      <formula>AND(WEEKDAY(C$14,2)=7,$AY$31=4)</formula>
    </cfRule>
    <cfRule type="expression" dxfId="159" priority="103" stopIfTrue="1">
      <formula>AND(WEEKDAY(C$14,2)=7,$AY$31=3)</formula>
    </cfRule>
    <cfRule type="expression" dxfId="158" priority="104" stopIfTrue="1">
      <formula>AND(WEEKDAY(C$14,2)=6,$AY$31=3)</formula>
    </cfRule>
    <cfRule type="expression" dxfId="157" priority="214" stopIfTrue="1">
      <formula>AND(WEEKDAY(C$14,2)=6,$AY$31=2)</formula>
    </cfRule>
    <cfRule type="expression" dxfId="156" priority="215" stopIfTrue="1">
      <formula>AND(WEEKDAY(C$14,2)=7,$AY$31=2)</formula>
    </cfRule>
    <cfRule type="expression" dxfId="155" priority="277" stopIfTrue="1">
      <formula>AND(WEEKDAY(C$14,2)=7,$AY$31=1)</formula>
    </cfRule>
    <cfRule type="expression" dxfId="154" priority="278" stopIfTrue="1">
      <formula>AND(WEEKDAY(C$14,2)=6,$AY$31=1)</formula>
    </cfRule>
  </conditionalFormatting>
  <conditionalFormatting sqref="C22:AF24">
    <cfRule type="expression" dxfId="153" priority="273" stopIfTrue="1">
      <formula>AND(WEEKDAY(C$22,2)=7,$AY$31=1)</formula>
    </cfRule>
    <cfRule type="expression" dxfId="152" priority="65" stopIfTrue="1">
      <formula>AND(WEEKDAY(C$22,2)=7,$AY$31=5)</formula>
    </cfRule>
    <cfRule type="expression" dxfId="151" priority="67" stopIfTrue="1">
      <formula>AND(WEEKDAY(C$22,2)=7,$AY$31=4)</formula>
    </cfRule>
    <cfRule type="expression" dxfId="150" priority="99" stopIfTrue="1">
      <formula>AND(WEEKDAY(C$22,2)=6,$AY$31=3)</formula>
    </cfRule>
    <cfRule type="expression" dxfId="149" priority="210" stopIfTrue="1">
      <formula>AND(WEEKDAY(C$22,2)=7,$AY$31=2)</formula>
    </cfRule>
    <cfRule type="expression" dxfId="148" priority="211" stopIfTrue="1">
      <formula>AND(WEEKDAY(C$22,2)=6,$AY$31=2)</formula>
    </cfRule>
    <cfRule type="expression" dxfId="147" priority="18" stopIfTrue="1">
      <formula>AND(WEEKDAY(C$22,2)=7,$AY$31=7)</formula>
    </cfRule>
    <cfRule type="expression" dxfId="146" priority="20" stopIfTrue="1">
      <formula>AND(WEEKDAY(C$22,2)=7,$AY$31=6)</formula>
    </cfRule>
    <cfRule type="expression" dxfId="145" priority="274" stopIfTrue="1">
      <formula>AND(WEEKDAY(C$22,2)=6,$AY$31=1)</formula>
    </cfRule>
    <cfRule type="expression" dxfId="144" priority="100" stopIfTrue="1">
      <formula>AND(WEEKDAY(C$22,2)=7,$AY$31=3)</formula>
    </cfRule>
    <cfRule type="expression" dxfId="143" priority="19" stopIfTrue="1">
      <formula>AND(WEEKDAY(C$22,2)=6,$AY$31=6)</formula>
    </cfRule>
    <cfRule type="expression" dxfId="142" priority="17" stopIfTrue="1">
      <formula>AND(WEEKDAY(C$22,2)=6,$AY$31=7)</formula>
    </cfRule>
    <cfRule type="expression" dxfId="141" priority="68" stopIfTrue="1">
      <formula>AND(WEEKDAY(C$22,2)=6,$AY$31=4)</formula>
    </cfRule>
    <cfRule type="expression" dxfId="140" priority="66" stopIfTrue="1">
      <formula>AND(WEEKDAY(C$22,2)=6,$AY$31=5)</formula>
    </cfRule>
  </conditionalFormatting>
  <conditionalFormatting sqref="C34:AF36">
    <cfRule type="expression" dxfId="139" priority="9" stopIfTrue="1">
      <formula>AND(WEEKDAY(C$34,2)=7,$AY$31=7)</formula>
    </cfRule>
    <cfRule type="expression" dxfId="138" priority="92" stopIfTrue="1">
      <formula>AND(WEEKDAY(C$34,2)=6,$AY$31=3)</formula>
    </cfRule>
    <cfRule type="expression" dxfId="137" priority="91" stopIfTrue="1">
      <formula>AND(WEEKDAY(C$34,2)=7,$AY$31=3)</formula>
    </cfRule>
    <cfRule type="expression" dxfId="136" priority="60" stopIfTrue="1">
      <formula>AND(WEEKDAY(C$34,2)=7,$AY$31=4)</formula>
    </cfRule>
    <cfRule type="expression" dxfId="135" priority="267" stopIfTrue="1">
      <formula>AND(WEEKDAY(C$34,2)=7,$AY$31=1)</formula>
    </cfRule>
    <cfRule type="expression" dxfId="134" priority="268" stopIfTrue="1">
      <formula>AND(WEEKDAY(C$34,2)=6,$AY$31=1)</formula>
    </cfRule>
    <cfRule type="expression" dxfId="133" priority="10" stopIfTrue="1">
      <formula>AND(WEEKDAY(C$34,2)=6,$AY$31=7)</formula>
    </cfRule>
    <cfRule type="expression" dxfId="132" priority="59" stopIfTrue="1">
      <formula>AND(WEEKDAY(C$34,2)=6,$AY$31=4)</formula>
    </cfRule>
    <cfRule type="expression" dxfId="131" priority="58" stopIfTrue="1">
      <formula>AND(WEEKDAY(C$34,2)=7,$AY$31=5)</formula>
    </cfRule>
    <cfRule type="expression" dxfId="130" priority="11" stopIfTrue="1">
      <formula>AND(WEEKDAY(C$34,2)=7,$AY$31=6)</formula>
    </cfRule>
    <cfRule type="expression" dxfId="129" priority="57" stopIfTrue="1">
      <formula>AND(WEEKDAY(C$34,2)=6,$AY$31=5)</formula>
    </cfRule>
    <cfRule type="expression" dxfId="128" priority="204" stopIfTrue="1">
      <formula>AND(WEEKDAY(C$34,2)=6,$AY$31=2)</formula>
    </cfRule>
    <cfRule type="expression" dxfId="127" priority="12" stopIfTrue="1">
      <formula>AND(WEEKDAY(C$34,2)=6,$AY$31=6)</formula>
    </cfRule>
    <cfRule type="expression" dxfId="126" priority="205" stopIfTrue="1">
      <formula>AND(WEEKDAY(C$34,2)=7,$AY$31=2)</formula>
    </cfRule>
  </conditionalFormatting>
  <conditionalFormatting sqref="C42:AF44">
    <cfRule type="expression" dxfId="125" priority="52" stopIfTrue="1">
      <formula>AND(WEEKDAY(C$42,2)=7,$AY$31=4)</formula>
    </cfRule>
    <cfRule type="expression" dxfId="124" priority="93" stopIfTrue="1">
      <formula>AND(WEEKDAY(C$42,2)=7,$AY$31=3)</formula>
    </cfRule>
    <cfRule type="expression" dxfId="123" priority="94" stopIfTrue="1">
      <formula>AND(WEEKDAY(C$42,2)=6,$AY$31=3)</formula>
    </cfRule>
    <cfRule type="expression" dxfId="122" priority="1" stopIfTrue="1">
      <formula>AND(WEEKDAY(C$42,2)=7,$AY$31=7)</formula>
    </cfRule>
    <cfRule type="expression" dxfId="121" priority="2" stopIfTrue="1">
      <formula>AND(WEEKDAY(C$42,2)=6,$AY$31=7)</formula>
    </cfRule>
    <cfRule type="expression" dxfId="120" priority="3" stopIfTrue="1">
      <formula>AND(WEEKDAY(C$42,2)=7,$AY$31=6)</formula>
    </cfRule>
    <cfRule type="expression" dxfId="119" priority="4" stopIfTrue="1">
      <formula>AND(WEEKDAY(C$42,2)=6,$AY$31=6)</formula>
    </cfRule>
    <cfRule type="expression" dxfId="118" priority="49" stopIfTrue="1">
      <formula>AND(WEEKDAY(C$42,2)=6,$AY$31=5)</formula>
    </cfRule>
    <cfRule type="expression" dxfId="117" priority="50" stopIfTrue="1">
      <formula>AND(WEEKDAY(C$42,2)=7,$AY$31=5)</formula>
    </cfRule>
    <cfRule type="expression" dxfId="116" priority="51" stopIfTrue="1">
      <formula>AND(WEEKDAY(C$42,2)=6,$AY$31=4)</formula>
    </cfRule>
    <cfRule type="expression" dxfId="115" priority="336" stopIfTrue="1">
      <formula>AND(WEEKDAY(C$42,2)=6,$AY$31=2)</formula>
    </cfRule>
    <cfRule type="expression" dxfId="114" priority="337" stopIfTrue="1">
      <formula>AND(WEEKDAY(C$42,2)=7,$AY$31=2)</formula>
    </cfRule>
    <cfRule type="expression" dxfId="113" priority="338" stopIfTrue="1">
      <formula>AND(WEEKDAY(C$42,2)=6,$AY$31=1)</formula>
    </cfRule>
    <cfRule type="expression" dxfId="112" priority="339" stopIfTrue="1">
      <formula>AND(WEEKDAY(C$42,2)=7,$AY$31=1)</formula>
    </cfRule>
  </conditionalFormatting>
  <conditionalFormatting sqref="C2:AG4">
    <cfRule type="expression" dxfId="111" priority="305" stopIfTrue="1">
      <formula>AND(WEEKDAY(C$2,2)=7,$AY$31=6)</formula>
    </cfRule>
    <cfRule type="expression" dxfId="110" priority="311" stopIfTrue="1">
      <formula>AND(WEEKDAY(C$2,2)=6,$AY$31=3)</formula>
    </cfRule>
    <cfRule type="expression" dxfId="109" priority="308" stopIfTrue="1">
      <formula>AND(WEEKDAY(C$2,2)=6,$AY$31=4)</formula>
    </cfRule>
    <cfRule type="expression" dxfId="108" priority="307" stopIfTrue="1">
      <formula>AND(WEEKDAY(C$2,2)=7,$AY$31=5)</formula>
    </cfRule>
    <cfRule type="expression" dxfId="107" priority="306" stopIfTrue="1">
      <formula>AND(WEEKDAY(C$2,2)=6,$AY$31=5)</formula>
    </cfRule>
    <cfRule type="expression" dxfId="106" priority="303" stopIfTrue="1">
      <formula>AND(WEEKDAY(C$2,2)=7,$AY$31=7)</formula>
    </cfRule>
    <cfRule type="expression" dxfId="105" priority="302" stopIfTrue="1">
      <formula>AND(WEEKDAY(C$2,2)=6,$AY$31=7)</formula>
    </cfRule>
    <cfRule type="expression" dxfId="104" priority="304" stopIfTrue="1">
      <formula>AND(WEEKDAY(C$2,2)=6,$AY$31=6)</formula>
    </cfRule>
    <cfRule type="expression" dxfId="103" priority="309" stopIfTrue="1">
      <formula>AND(WEEKDAY(C$2,2)=7,$AY$31=4)</formula>
    </cfRule>
    <cfRule type="expression" dxfId="102" priority="310" stopIfTrue="1">
      <formula>AND(WEEKDAY(C$2,2)=7,$AY$31=3)</formula>
    </cfRule>
    <cfRule type="expression" dxfId="101" priority="312" stopIfTrue="1">
      <formula>AND(WEEKDAY(C$2,2)=6,$AY$31=2)</formula>
    </cfRule>
    <cfRule type="expression" dxfId="100" priority="313" stopIfTrue="1">
      <formula>AND(WEEKDAY(C$2,2)=7,$AY$31=2)</formula>
    </cfRule>
    <cfRule type="expression" dxfId="99" priority="314" stopIfTrue="1">
      <formula>AND(WEEKDAY(C$2,2)=7,$AY$31=1)</formula>
    </cfRule>
    <cfRule type="expression" dxfId="98" priority="315" stopIfTrue="1">
      <formula>AND(WEEKDAY(C$2,2)=6,$AY$31=1)</formula>
    </cfRule>
  </conditionalFormatting>
  <conditionalFormatting sqref="C10:AG12">
    <cfRule type="expression" dxfId="97" priority="201" stopIfTrue="1">
      <formula>AND(WEEKDAY(C$10,2)=6,$AY$31=3)</formula>
    </cfRule>
    <cfRule type="expression" dxfId="96" priority="86" stopIfTrue="1">
      <formula>AND(WEEKDAY(C$10,2)=7,$AY$31=4)</formula>
    </cfRule>
    <cfRule type="expression" dxfId="95" priority="200" stopIfTrue="1">
      <formula>AND(WEEKDAY(C$10,2)=7,$AY$31=3)</formula>
    </cfRule>
    <cfRule type="expression" dxfId="94" priority="44" stopIfTrue="1">
      <formula>AND(WEEKDAY(C$10,2)=7,$AY$31=6)</formula>
    </cfRule>
    <cfRule type="expression" dxfId="93" priority="43" stopIfTrue="1">
      <formula>AND(WEEKDAY(C$10,2)=6,$AY$31=6)</formula>
    </cfRule>
    <cfRule type="expression" dxfId="92" priority="42" stopIfTrue="1">
      <formula>AND(WEEKDAY(C$10,2)=7,$AY$31=7)</formula>
    </cfRule>
    <cfRule type="expression" dxfId="91" priority="41" stopIfTrue="1">
      <formula>AND(WEEKDAY(C$10,2)=6,$AY$31=7)</formula>
    </cfRule>
    <cfRule type="expression" dxfId="90" priority="85" stopIfTrue="1">
      <formula>AND(WEEKDAY(C$10,2)=6,$AY$31=4)</formula>
    </cfRule>
    <cfRule type="expression" dxfId="89" priority="279" stopIfTrue="1">
      <formula>AND(WEEKDAY(C$10,2)=6,$AY$31=1)</formula>
    </cfRule>
    <cfRule type="expression" dxfId="88" priority="77" stopIfTrue="1">
      <formula>AND(WEEKDAY(C$10,2)=7,$AY$31=5)</formula>
    </cfRule>
    <cfRule type="expression" dxfId="87" priority="280" stopIfTrue="1">
      <formula>AND(WEEKDAY(C$10,2)=7,$AY$31=1)</formula>
    </cfRule>
    <cfRule type="expression" dxfId="86" priority="78" stopIfTrue="1">
      <formula>AND(WEEKDAY(C$10,2)=6,$AY$31=5)</formula>
    </cfRule>
    <cfRule type="expression" dxfId="85" priority="217" stopIfTrue="1">
      <formula>AND(WEEKDAY(C$10,2)=7,$AY$31=2)</formula>
    </cfRule>
    <cfRule type="expression" dxfId="84" priority="216" stopIfTrue="1">
      <formula>AND(WEEKDAY(C$10,2)=6,$AY$31=2)</formula>
    </cfRule>
  </conditionalFormatting>
  <conditionalFormatting sqref="C18:AG20">
    <cfRule type="expression" dxfId="83" priority="276" stopIfTrue="1">
      <formula>AND(WEEKDAY(C$18,2)=6,$AY$31=1)</formula>
    </cfRule>
    <cfRule type="expression" dxfId="82" priority="275" stopIfTrue="1">
      <formula>AND(WEEKDAY(C$18,2)=7,$AY$31=1)</formula>
    </cfRule>
    <cfRule type="expression" dxfId="81" priority="101" stopIfTrue="1">
      <formula>AND(WEEKDAY(C$18,2)=7,$AY$31=3)</formula>
    </cfRule>
    <cfRule type="expression" dxfId="80" priority="213" stopIfTrue="1">
      <formula>AND(WEEKDAY(C$18,2)=7,$AY$31=2)</formula>
    </cfRule>
    <cfRule type="expression" dxfId="79" priority="102" stopIfTrue="1">
      <formula>AND(WEEKDAY(C$18,2)=6,$AY$31=3)</formula>
    </cfRule>
    <cfRule type="expression" dxfId="78" priority="212" stopIfTrue="1">
      <formula>AND(WEEKDAY(C$18,2)=6,$AY$31=2)</formula>
    </cfRule>
    <cfRule type="expression" dxfId="77" priority="72" stopIfTrue="1">
      <formula>AND(WEEKDAY(C$18,2)=7,$AY$31=4)</formula>
    </cfRule>
    <cfRule type="expression" dxfId="76" priority="24" stopIfTrue="1">
      <formula>AND(WEEKDAY(C$18,2)=6,$AY$31=6)</formula>
    </cfRule>
    <cfRule type="expression" dxfId="75" priority="23" stopIfTrue="1">
      <formula>AND(WEEKDAY(C$18,2)=7,$AY$31=6)</formula>
    </cfRule>
    <cfRule type="expression" dxfId="74" priority="22" stopIfTrue="1">
      <formula>AND(WEEKDAY(C$18,2)=6,$AY$31=7)</formula>
    </cfRule>
    <cfRule type="expression" dxfId="73" priority="21" stopIfTrue="1">
      <formula>AND(WEEKDAY(C$18,2)=7,$AY$31=7)</formula>
    </cfRule>
    <cfRule type="expression" dxfId="72" priority="71" stopIfTrue="1">
      <formula>AND(WEEKDAY(C$18,2)=6,$AY$31=4)</formula>
    </cfRule>
    <cfRule type="expression" dxfId="71" priority="70" stopIfTrue="1">
      <formula>AND(WEEKDAY(C$18,2)=7,$AY$31=5)</formula>
    </cfRule>
    <cfRule type="expression" dxfId="70" priority="69" stopIfTrue="1">
      <formula>AND(WEEKDAY(C$18,2)=6,$AY$31=5)</formula>
    </cfRule>
  </conditionalFormatting>
  <conditionalFormatting sqref="C26:AG28">
    <cfRule type="expression" dxfId="69" priority="63" stopIfTrue="1">
      <formula>AND(WEEKDAY(C$26,2)=7,$AY$31=4)</formula>
    </cfRule>
    <cfRule type="expression" dxfId="68" priority="14" stopIfTrue="1">
      <formula>AND(WEEKDAY(C$26,2)=7,$AY$31=7)</formula>
    </cfRule>
    <cfRule type="expression" dxfId="67" priority="13" stopIfTrue="1">
      <formula>AND(WEEKDAY(C$26,2)=6,$AY$31=7)</formula>
    </cfRule>
    <cfRule type="expression" dxfId="66" priority="209" stopIfTrue="1">
      <formula>AND(WEEKDAY(C$26,2)=6,$AY$31=2)</formula>
    </cfRule>
    <cfRule type="expression" dxfId="65" priority="208" stopIfTrue="1">
      <formula>AND(WEEKDAY(C$26,2)=7,$AY$31=2)</formula>
    </cfRule>
    <cfRule type="expression" dxfId="64" priority="16" stopIfTrue="1">
      <formula>AND(WEEKDAY(C$26,2)=7,$AY$31=6)</formula>
    </cfRule>
    <cfRule type="expression" dxfId="63" priority="64" stopIfTrue="1">
      <formula>AND(WEEKDAY(C$26,2)=6,$AY$31=4)</formula>
    </cfRule>
    <cfRule type="expression" dxfId="62" priority="97" stopIfTrue="1">
      <formula>AND(WEEKDAY(C$26,2)=6,$AY$31=3)</formula>
    </cfRule>
    <cfRule type="expression" dxfId="61" priority="15" stopIfTrue="1">
      <formula>AND(WEEKDAY(C$26,2)=6,$AY$31=6)</formula>
    </cfRule>
    <cfRule type="expression" dxfId="60" priority="98" stopIfTrue="1">
      <formula>AND(WEEKDAY(C$26,2)=7,$AY$31=3)</formula>
    </cfRule>
    <cfRule type="expression" dxfId="59" priority="272" stopIfTrue="1">
      <formula>AND(WEEKDAY(C$26,2)=6,$AY$31=1)</formula>
    </cfRule>
    <cfRule type="expression" dxfId="58" priority="271" stopIfTrue="1">
      <formula>AND(WEEKDAY(C$26,2)=7,$AY$31=1)</formula>
    </cfRule>
    <cfRule type="expression" dxfId="57" priority="61" stopIfTrue="1">
      <formula>AND(WEEKDAY(C$26,2)=7,$AY$31=5)</formula>
    </cfRule>
    <cfRule type="expression" dxfId="56" priority="62" stopIfTrue="1">
      <formula>AND(WEEKDAY(C$26,2)=6,$AY$31=5)</formula>
    </cfRule>
  </conditionalFormatting>
  <conditionalFormatting sqref="C30:AG32">
    <cfRule type="expression" dxfId="55" priority="82" stopIfTrue="1">
      <formula>AND(WEEKDAY(C$30,2)=6,$AY$31=4)</formula>
    </cfRule>
    <cfRule type="expression" dxfId="54" priority="269" stopIfTrue="1">
      <formula>AND(WEEKDAY(C$30,2)=7,$AY$31=1)</formula>
    </cfRule>
    <cfRule type="expression" dxfId="53" priority="270" stopIfTrue="1">
      <formula>AND(WEEKDAY(C$30,2)=6,$AY$31=1)</formula>
    </cfRule>
    <cfRule type="expression" dxfId="52" priority="81" stopIfTrue="1">
      <formula>AND(WEEKDAY(C$30,2)=7,$AY$31=4)</formula>
    </cfRule>
    <cfRule type="expression" dxfId="51" priority="40" stopIfTrue="1">
      <formula>AND(WEEKDAY(C$30,2)=7,$AY$31=5)</formula>
    </cfRule>
    <cfRule type="expression" dxfId="50" priority="38" stopIfTrue="1">
      <formula>AND(WEEKDAY(C$30,2)=7,$AY$31=6)</formula>
    </cfRule>
    <cfRule type="expression" dxfId="49" priority="37" stopIfTrue="1">
      <formula>AND(WEEKDAY(C$30,2)=6,$AY$31=6)</formula>
    </cfRule>
    <cfRule type="expression" dxfId="48" priority="36" stopIfTrue="1">
      <formula>AND(WEEKDAY(C$30,2)=7,$AY$31=7)</formula>
    </cfRule>
    <cfRule type="expression" dxfId="47" priority="35" stopIfTrue="1">
      <formula>AND(WEEKDAY(C$30,2)=6,$AY$31=7)</formula>
    </cfRule>
    <cfRule type="expression" dxfId="46" priority="39" stopIfTrue="1">
      <formula>AND(WEEKDAY(C$30,2)=6,$AY$31=5)</formula>
    </cfRule>
    <cfRule type="expression" dxfId="45" priority="206" stopIfTrue="1">
      <formula>AND(WEEKDAY(C$30,2)=7,$AY$31=2)</formula>
    </cfRule>
    <cfRule type="expression" dxfId="44" priority="207" stopIfTrue="1">
      <formula>AND(WEEKDAY(C$30,2)=6,$AY$31=2)</formula>
    </cfRule>
    <cfRule type="expression" dxfId="43" priority="96" stopIfTrue="1">
      <formula>AND(WEEKDAY(C$30,2)=7,$AY$31=3)</formula>
    </cfRule>
    <cfRule type="expression" dxfId="42" priority="95" stopIfTrue="1">
      <formula>AND(WEEKDAY(C$30,2)=6,$AY$31=3)</formula>
    </cfRule>
  </conditionalFormatting>
  <conditionalFormatting sqref="C38:AG40">
    <cfRule type="expression" dxfId="41" priority="90" stopIfTrue="1">
      <formula>AND(WEEKDAY(C$38,2)=6,$AY$31=3)</formula>
    </cfRule>
    <cfRule type="expression" dxfId="40" priority="342" stopIfTrue="1">
      <formula>AND(WEEKDAY(C$38,2)=6,$AY$31=1)</formula>
    </cfRule>
    <cfRule type="expression" dxfId="39" priority="7" stopIfTrue="1">
      <formula>AND(WEEKDAY(C$38,2)=7,$AY$31=6)</formula>
    </cfRule>
    <cfRule type="expression" dxfId="38" priority="89" stopIfTrue="1">
      <formula>AND(WEEKDAY(C$38,2)=7,$AY$31=3)</formula>
    </cfRule>
    <cfRule type="expression" dxfId="37" priority="8" stopIfTrue="1">
      <formula>AND(WEEKDAY(C$38,2)=6,$AY$31=6)</formula>
    </cfRule>
    <cfRule type="expression" dxfId="36" priority="53" stopIfTrue="1">
      <formula>AND(WEEKDAY(C$38,2)=6,$AY$31=5)</formula>
    </cfRule>
    <cfRule type="expression" dxfId="35" priority="5" stopIfTrue="1">
      <formula>AND(WEEKDAY(C$38,2)=7,$AY$31=7)</formula>
    </cfRule>
    <cfRule type="expression" dxfId="34" priority="6" stopIfTrue="1">
      <formula>AND(WEEKDAY(C$38,2)=6,$AY$31=7)</formula>
    </cfRule>
    <cfRule type="expression" dxfId="33" priority="341" stopIfTrue="1">
      <formula>AND(WEEKDAY(C$38,2)=7,$AY$31=2)</formula>
    </cfRule>
    <cfRule type="expression" dxfId="32" priority="340" stopIfTrue="1">
      <formula>AND(WEEKDAY(C$38,2)=6,$AY$31=2)</formula>
    </cfRule>
    <cfRule type="expression" dxfId="31" priority="343">
      <formula>AND(WEEKDAY(C$38,2)=7,$AY$31=1)</formula>
    </cfRule>
    <cfRule type="expression" dxfId="30" priority="54" stopIfTrue="1">
      <formula>AND(WEEKDAY(C$38,2)=7,$AY$31=5)</formula>
    </cfRule>
    <cfRule type="expression" dxfId="29" priority="55" stopIfTrue="1">
      <formula>AND(WEEKDAY(C$38,2)=6,$AY$31=4)</formula>
    </cfRule>
    <cfRule type="expression" dxfId="28" priority="56" stopIfTrue="1">
      <formula>AND(WEEKDAY(C$38,2)=7,$AY$31=4)</formula>
    </cfRule>
  </conditionalFormatting>
  <conditionalFormatting sqref="C46:AG48">
    <cfRule type="expression" dxfId="27" priority="34" stopIfTrue="1">
      <formula>AND(WEEKDAY(C$46,2)=7,$AY$31=5)</formula>
    </cfRule>
    <cfRule type="expression" dxfId="26" priority="30" stopIfTrue="1">
      <formula>AND(WEEKDAY(C$46,2)=7,$AY$31=7)</formula>
    </cfRule>
    <cfRule type="expression" dxfId="25" priority="31" stopIfTrue="1">
      <formula>AND(WEEKDAY(C$46,2)=6,$AY$31=6)</formula>
    </cfRule>
    <cfRule type="expression" dxfId="24" priority="32" stopIfTrue="1">
      <formula>AND(WEEKDAY(C$46,2)=7,$AY$31=6)</formula>
    </cfRule>
    <cfRule type="expression" dxfId="23" priority="33" stopIfTrue="1">
      <formula>AND(WEEKDAY(C$46,2)=6,$AY$31=5)</formula>
    </cfRule>
    <cfRule type="expression" dxfId="22" priority="29" stopIfTrue="1">
      <formula>AND(WEEKDAY(C$46,2)=6,$AY$31=7)</formula>
    </cfRule>
    <cfRule type="expression" dxfId="21" priority="84" stopIfTrue="1">
      <formula>AND(WEEKDAY(C$46,2)=6,$AY$31=4)</formula>
    </cfRule>
    <cfRule type="expression" dxfId="20" priority="83" stopIfTrue="1">
      <formula>AND(WEEKDAY(C$46,2)=7,$AY$31=4)</formula>
    </cfRule>
    <cfRule type="expression" dxfId="19" priority="330" stopIfTrue="1">
      <formula>AND(WEEKDAY(C$46,2)=6,$AY$31=3)</formula>
    </cfRule>
    <cfRule type="expression" dxfId="18" priority="331" stopIfTrue="1">
      <formula>AND(WEEKDAY(C$46,2)=7,$AY$31=3)</formula>
    </cfRule>
    <cfRule type="expression" dxfId="17" priority="332" stopIfTrue="1">
      <formula>AND(WEEKDAY(C$46,2)=6,$AY$31=2)</formula>
    </cfRule>
    <cfRule type="expression" dxfId="16" priority="333" stopIfTrue="1">
      <formula>AND(WEEKDAY(C$46,2)=7,$AY$31=2)</formula>
    </cfRule>
    <cfRule type="expression" dxfId="15" priority="334" stopIfTrue="1">
      <formula>AND(WEEKDAY(C$46,2)=6,$AY$31=1)</formula>
    </cfRule>
    <cfRule type="expression" dxfId="14" priority="335" stopIfTrue="1">
      <formula>AND(WEEKDAY(C$46,2)=7,$AY$31=1)</formula>
    </cfRule>
  </conditionalFormatting>
  <conditionalFormatting sqref="AH2:AJ14 AI15:AJ31">
    <cfRule type="expression" dxfId="13" priority="318" stopIfTrue="1">
      <formula>$AY$31=5</formula>
    </cfRule>
    <cfRule type="expression" dxfId="12" priority="319" stopIfTrue="1">
      <formula>$AY$31=4</formula>
    </cfRule>
    <cfRule type="expression" dxfId="11" priority="320" stopIfTrue="1">
      <formula>$AY$31=3</formula>
    </cfRule>
    <cfRule type="expression" dxfId="10" priority="321" stopIfTrue="1">
      <formula>$AY$31=2</formula>
    </cfRule>
    <cfRule type="expression" dxfId="9" priority="316" stopIfTrue="1">
      <formula>$AY$31=7</formula>
    </cfRule>
    <cfRule type="expression" dxfId="8" priority="317" stopIfTrue="1">
      <formula>$AY$31=6</formula>
    </cfRule>
    <cfRule type="expression" dxfId="7" priority="322" stopIfTrue="1">
      <formula>$AY$31=1</formula>
    </cfRule>
  </conditionalFormatting>
  <conditionalFormatting sqref="AS28:AT44">
    <cfRule type="expression" dxfId="6" priority="189" stopIfTrue="1">
      <formula>$AY$31=7</formula>
    </cfRule>
    <cfRule type="expression" dxfId="5" priority="192" stopIfTrue="1">
      <formula>$AY$31=4</formula>
    </cfRule>
    <cfRule type="expression" dxfId="4" priority="191" stopIfTrue="1">
      <formula>$AY$31=5</formula>
    </cfRule>
    <cfRule type="expression" dxfId="3" priority="190" stopIfTrue="1">
      <formula>$AY$31=6</formula>
    </cfRule>
    <cfRule type="expression" dxfId="2" priority="193" stopIfTrue="1">
      <formula>$AY$31=3</formula>
    </cfRule>
    <cfRule type="expression" dxfId="1" priority="194" stopIfTrue="1">
      <formula>$AY$31=2</formula>
    </cfRule>
    <cfRule type="expression" dxfId="0" priority="195" stopIfTrue="1">
      <formula>$AY$31=1</formula>
    </cfRule>
  </conditionalFormatting>
  <pageMargins left="0.28999999999999998" right="0.18" top="0.31" bottom="0.32" header="0.25" footer="0.2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38</xdr:col>
                    <xdr:colOff>161925</xdr:colOff>
                    <xdr:row>22</xdr:row>
                    <xdr:rowOff>133350</xdr:rowOff>
                  </from>
                  <to>
                    <xdr:col>40</xdr:col>
                    <xdr:colOff>581025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38</xdr:col>
                    <xdr:colOff>85725</xdr:colOff>
                    <xdr:row>4</xdr:row>
                    <xdr:rowOff>38100</xdr:rowOff>
                  </from>
                  <to>
                    <xdr:col>40</xdr:col>
                    <xdr:colOff>581025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38</xdr:col>
                    <xdr:colOff>133350</xdr:colOff>
                    <xdr:row>11</xdr:row>
                    <xdr:rowOff>0</xdr:rowOff>
                  </from>
                  <to>
                    <xdr:col>40</xdr:col>
                    <xdr:colOff>447675</xdr:colOff>
                    <xdr:row>13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office.lasakovi.com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Kalendář</dc:title>
  <dc:subject>Excel - školení a konzultace</dc:subject>
  <dc:creator>Lasak Pavel</dc:creator>
  <cp:lastModifiedBy>Drahomíra Dostová Jurníková</cp:lastModifiedBy>
  <cp:lastPrinted>2023-11-21T13:00:01Z</cp:lastPrinted>
  <dcterms:created xsi:type="dcterms:W3CDTF">2013-11-13T06:51:34Z</dcterms:created>
  <dcterms:modified xsi:type="dcterms:W3CDTF">2023-11-21T13:00:07Z</dcterms:modified>
</cp:coreProperties>
</file>